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-15" windowWidth="9630" windowHeight="12015"/>
  </bookViews>
  <sheets>
    <sheet name="Key" sheetId="6" r:id="rId1"/>
    <sheet name="Drop_Down" sheetId="7" state="hidden" r:id="rId2"/>
    <sheet name="Characteristics" sheetId="1" state="hidden" r:id="rId3"/>
    <sheet name="ns" sheetId="8" state="hidden" r:id="rId4"/>
    <sheet name="ns_d" sheetId="10" state="hidden" r:id="rId5"/>
    <sheet name="cs" sheetId="9" state="hidden" r:id="rId6"/>
    <sheet name="matching" sheetId="11" state="hidden" r:id="rId7"/>
  </sheets>
  <definedNames>
    <definedName name="ApicalPits">Drop_Down!$A$205:$A$215</definedName>
    <definedName name="ArrangementOfDorsalScales">Drop_Down!$A$193:$A$203</definedName>
    <definedName name="BodyCharacteristic">Drop_Down!$D$13:$D$23</definedName>
    <definedName name="ChinShieldsCharacteristic">Drop_Down!$A$169:$A$179</definedName>
    <definedName name="CloacalScaleCharacteristic">Drop_Down!$D$217:$D$227</definedName>
    <definedName name="Country">ns_d!$A$1:$A$29</definedName>
    <definedName name="DorsalScaleCharacteristic">Drop_Down!$D$193:$D$203</definedName>
    <definedName name="EyeSize">Drop_Down!$A$37:$A$47</definedName>
    <definedName name="FrontalCharacteristics">Drop_Down!$A$121:$A$131</definedName>
    <definedName name="HeadCharacteristics" comment="Head Characteristics">Drop_Down!$A$1:$A$11</definedName>
    <definedName name="HeadScaleCharacteristic">Drop_Down!$A$61:$A$71</definedName>
    <definedName name="HemipenesCharacteristic">Drop_Down!$A$49:$A$59</definedName>
    <definedName name="InternasalCharacteristic">Drop_Down!$D$73:$D$83</definedName>
    <definedName name="LorealCharacteristic">Drop_Down!$D$85:$D$95</definedName>
    <definedName name="matches">matching!$B$48:$BK$48</definedName>
    <definedName name="matching_formulae">matching!$2:$42</definedName>
    <definedName name="MaxillaCharacteristic">Drop_Down!$D$37:$D$47</definedName>
    <definedName name="mismatches">matching!$B$49:$BK$49</definedName>
    <definedName name="NasalCharacteristic">Drop_Down!$A$73:$A$83</definedName>
    <definedName name="NeckCharacteristic">Drop_Down!$A$13:$A$23</definedName>
    <definedName name="PrefrontalCharacteristic">Drop_Down!$A$85:$A$95</definedName>
    <definedName name="_xlnm.Print_Titles" localSheetId="2">Characteristics!$A:$A,Characteristics!$1:$1</definedName>
    <definedName name="PupilShape">Drop_Down!$D$25:$D$35</definedName>
    <definedName name="RostralCharacteristics">Drop_Down!$D$61:$D$71</definedName>
    <definedName name="SnoutCharacteristics">Drop_Down!$D$1:$D$11</definedName>
    <definedName name="SubcaudalCharacteristic">Drop_Down!$A$229:$A$239</definedName>
    <definedName name="SubmandibularGrooveCharacteristic">Drop_Down!$D$169:$D$179</definedName>
    <definedName name="SulcusSpermaticus">Drop_Down!$D$49:$D$59</definedName>
    <definedName name="TailCharacteristic">Drop_Down!$A$25:$A$35</definedName>
    <definedName name="VentralKeel">Drop_Down!$A$217:$A$227</definedName>
    <definedName name="VertebralScaleRowCharacteristic">Drop_Down!$D$205:$D$215</definedName>
  </definedNames>
  <calcPr calcId="145621"/>
</workbook>
</file>

<file path=xl/calcChain.xml><?xml version="1.0" encoding="utf-8"?>
<calcChain xmlns="http://schemas.openxmlformats.org/spreadsheetml/2006/main">
  <c r="B41" i="9" l="1"/>
  <c r="AZ37" i="11" s="1"/>
  <c r="B40" i="9"/>
  <c r="BJ36" i="11" s="1"/>
  <c r="B39" i="9"/>
  <c r="BB35" i="11" s="1"/>
  <c r="B37" i="9"/>
  <c r="BH33" i="11" s="1"/>
  <c r="B36" i="9"/>
  <c r="BG32" i="11" s="1"/>
  <c r="B35" i="9"/>
  <c r="BA31" i="11" s="1"/>
  <c r="B34" i="9"/>
  <c r="BK30" i="11" s="1"/>
  <c r="B31" i="9"/>
  <c r="BJ27" i="11" s="1"/>
  <c r="BI36" i="11"/>
  <c r="BF33" i="11"/>
  <c r="BF31" i="11"/>
  <c r="BJ30" i="11"/>
  <c r="B27" i="11"/>
  <c r="B30" i="9"/>
  <c r="BK26" i="11" s="1"/>
  <c r="B5" i="9"/>
  <c r="B19" i="9"/>
  <c r="AY15" i="11" s="1"/>
  <c r="B18" i="9"/>
  <c r="BK14" i="11" s="1"/>
  <c r="B17" i="9"/>
  <c r="BB13" i="11" s="1"/>
  <c r="B16" i="9"/>
  <c r="BE12" i="11" s="1"/>
  <c r="B15" i="9"/>
  <c r="BJ11" i="11" s="1"/>
  <c r="BF15" i="11"/>
  <c r="BG14" i="11"/>
  <c r="BG13" i="11"/>
  <c r="B14" i="11"/>
  <c r="B14" i="9"/>
  <c r="BH10" i="11" s="1"/>
  <c r="B12" i="9"/>
  <c r="B11" i="9"/>
  <c r="AM7" i="11" s="1"/>
  <c r="B10" i="9"/>
  <c r="BF6" i="11" s="1"/>
  <c r="B9" i="9"/>
  <c r="B8" i="9"/>
  <c r="B7" i="9"/>
  <c r="B6" i="9"/>
  <c r="AY4" i="11" s="1"/>
  <c r="B4" i="9"/>
  <c r="B3" i="9"/>
  <c r="B2" i="9"/>
  <c r="R2" i="11" s="1"/>
  <c r="BH4" i="11"/>
  <c r="BI7" i="11"/>
  <c r="B8" i="11"/>
  <c r="B13" i="9"/>
  <c r="B42" i="11"/>
  <c r="B41" i="11"/>
  <c r="B40" i="11"/>
  <c r="B38" i="11"/>
  <c r="B36" i="11"/>
  <c r="B34" i="11"/>
  <c r="B33" i="11"/>
  <c r="B32" i="11"/>
  <c r="B31" i="11"/>
  <c r="B30" i="11"/>
  <c r="B29" i="11"/>
  <c r="B28" i="11"/>
  <c r="B25" i="11"/>
  <c r="B24" i="11"/>
  <c r="B23" i="11"/>
  <c r="B22" i="11"/>
  <c r="B21" i="11"/>
  <c r="B20" i="11"/>
  <c r="B19" i="11"/>
  <c r="B18" i="11"/>
  <c r="B17" i="11"/>
  <c r="B16" i="11"/>
  <c r="B11" i="11"/>
  <c r="B10" i="11"/>
  <c r="BK42" i="11"/>
  <c r="BJ42" i="11"/>
  <c r="BI42" i="11"/>
  <c r="BH42" i="11"/>
  <c r="BG42" i="11"/>
  <c r="BF42" i="11"/>
  <c r="BE42" i="11"/>
  <c r="BD42" i="11"/>
  <c r="BC42" i="11"/>
  <c r="BB42" i="11"/>
  <c r="BA42" i="11"/>
  <c r="AZ42" i="11"/>
  <c r="AY42" i="11"/>
  <c r="AX42" i="11"/>
  <c r="AW42" i="11"/>
  <c r="AV42" i="11"/>
  <c r="AU42" i="11"/>
  <c r="AT42" i="11"/>
  <c r="AS42" i="11"/>
  <c r="AR42" i="11"/>
  <c r="AQ42" i="11"/>
  <c r="AP42" i="11"/>
  <c r="AO42" i="11"/>
  <c r="AN42" i="11"/>
  <c r="AM42" i="11"/>
  <c r="AL42" i="11"/>
  <c r="AK42" i="11"/>
  <c r="AJ42" i="11"/>
  <c r="AI42" i="11"/>
  <c r="AH42" i="11"/>
  <c r="AG42" i="11"/>
  <c r="AF42" i="11"/>
  <c r="AE42" i="11"/>
  <c r="AD42" i="11"/>
  <c r="AC42" i="11"/>
  <c r="AB42" i="11"/>
  <c r="AA42" i="11"/>
  <c r="Z42" i="11"/>
  <c r="Y42" i="11"/>
  <c r="X42" i="11"/>
  <c r="W42" i="11"/>
  <c r="V42" i="11"/>
  <c r="U42" i="11"/>
  <c r="T42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BK41" i="11"/>
  <c r="BJ41" i="11"/>
  <c r="BI41" i="11"/>
  <c r="BH41" i="11"/>
  <c r="BG41" i="11"/>
  <c r="BF41" i="11"/>
  <c r="BE41" i="11"/>
  <c r="BD41" i="11"/>
  <c r="BC41" i="11"/>
  <c r="BB41" i="11"/>
  <c r="BA41" i="11"/>
  <c r="AZ41" i="11"/>
  <c r="AY41" i="11"/>
  <c r="AX41" i="11"/>
  <c r="AW41" i="11"/>
  <c r="AV41" i="11"/>
  <c r="AU41" i="11"/>
  <c r="AT41" i="11"/>
  <c r="AS41" i="11"/>
  <c r="AR41" i="11"/>
  <c r="AQ41" i="11"/>
  <c r="AP41" i="11"/>
  <c r="AO41" i="11"/>
  <c r="AN41" i="11"/>
  <c r="AM41" i="11"/>
  <c r="AL41" i="11"/>
  <c r="AK41" i="11"/>
  <c r="AJ41" i="11"/>
  <c r="AI41" i="11"/>
  <c r="AH41" i="11"/>
  <c r="AG41" i="11"/>
  <c r="AF41" i="11"/>
  <c r="AE41" i="11"/>
  <c r="AD41" i="11"/>
  <c r="AC41" i="11"/>
  <c r="AB41" i="11"/>
  <c r="AA41" i="11"/>
  <c r="Z41" i="11"/>
  <c r="Y41" i="11"/>
  <c r="X41" i="11"/>
  <c r="W41" i="11"/>
  <c r="V41" i="11"/>
  <c r="U41" i="11"/>
  <c r="T41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BK40" i="11"/>
  <c r="BJ40" i="11"/>
  <c r="BI40" i="11"/>
  <c r="BH40" i="11"/>
  <c r="BG40" i="11"/>
  <c r="BF40" i="11"/>
  <c r="BE40" i="11"/>
  <c r="BD40" i="11"/>
  <c r="BC40" i="11"/>
  <c r="BB40" i="11"/>
  <c r="BA40" i="11"/>
  <c r="AZ40" i="11"/>
  <c r="AY40" i="11"/>
  <c r="AX40" i="11"/>
  <c r="AW40" i="11"/>
  <c r="AV40" i="11"/>
  <c r="AU40" i="11"/>
  <c r="AT40" i="11"/>
  <c r="AS40" i="11"/>
  <c r="AR40" i="11"/>
  <c r="AQ40" i="11"/>
  <c r="AP40" i="11"/>
  <c r="AO40" i="11"/>
  <c r="AN40" i="11"/>
  <c r="AM40" i="11"/>
  <c r="AL40" i="11"/>
  <c r="AK40" i="11"/>
  <c r="AJ40" i="11"/>
  <c r="AI40" i="11"/>
  <c r="AH40" i="11"/>
  <c r="AG40" i="11"/>
  <c r="AF40" i="11"/>
  <c r="AE40" i="11"/>
  <c r="AD40" i="11"/>
  <c r="AC40" i="11"/>
  <c r="AB40" i="11"/>
  <c r="AA40" i="11"/>
  <c r="Z40" i="11"/>
  <c r="Y40" i="11"/>
  <c r="X40" i="11"/>
  <c r="W40" i="11"/>
  <c r="V40" i="11"/>
  <c r="U40" i="11"/>
  <c r="T40" i="11"/>
  <c r="S40" i="11"/>
  <c r="R40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BK38" i="11"/>
  <c r="BJ38" i="11"/>
  <c r="BI38" i="11"/>
  <c r="BH38" i="11"/>
  <c r="BG38" i="11"/>
  <c r="BF38" i="11"/>
  <c r="BE38" i="11"/>
  <c r="BD38" i="11"/>
  <c r="BC38" i="11"/>
  <c r="BB38" i="11"/>
  <c r="BA38" i="11"/>
  <c r="AZ38" i="11"/>
  <c r="AY38" i="11"/>
  <c r="AX38" i="11"/>
  <c r="AW38" i="11"/>
  <c r="AV38" i="11"/>
  <c r="AU38" i="11"/>
  <c r="AT38" i="11"/>
  <c r="AS38" i="11"/>
  <c r="AR38" i="11"/>
  <c r="AQ38" i="11"/>
  <c r="AP38" i="11"/>
  <c r="AO38" i="11"/>
  <c r="AN38" i="11"/>
  <c r="AM38" i="11"/>
  <c r="AL38" i="11"/>
  <c r="AK38" i="11"/>
  <c r="AJ38" i="11"/>
  <c r="AI38" i="11"/>
  <c r="AH38" i="11"/>
  <c r="AG38" i="11"/>
  <c r="AF38" i="11"/>
  <c r="AE38" i="11"/>
  <c r="AD38" i="11"/>
  <c r="AC38" i="11"/>
  <c r="AB38" i="11"/>
  <c r="AA38" i="11"/>
  <c r="Z38" i="11"/>
  <c r="Y38" i="11"/>
  <c r="X38" i="11"/>
  <c r="W38" i="11"/>
  <c r="V38" i="11"/>
  <c r="U38" i="11"/>
  <c r="T38" i="11"/>
  <c r="S38" i="11"/>
  <c r="R38" i="11"/>
  <c r="Q38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D38" i="11"/>
  <c r="C38" i="11"/>
  <c r="BA37" i="11"/>
  <c r="AE37" i="11"/>
  <c r="BK36" i="11"/>
  <c r="BE36" i="11"/>
  <c r="BC36" i="11"/>
  <c r="BB36" i="11"/>
  <c r="AX36" i="11"/>
  <c r="AW36" i="11"/>
  <c r="AT36" i="11"/>
  <c r="AO36" i="11"/>
  <c r="AN36" i="11"/>
  <c r="AM36" i="11"/>
  <c r="AL36" i="11"/>
  <c r="AF36" i="11"/>
  <c r="AD36" i="11"/>
  <c r="Z36" i="11"/>
  <c r="Y36" i="11"/>
  <c r="X36" i="11"/>
  <c r="R36" i="11"/>
  <c r="P36" i="11"/>
  <c r="O36" i="11"/>
  <c r="N36" i="11"/>
  <c r="J36" i="11"/>
  <c r="G36" i="11"/>
  <c r="BK34" i="11"/>
  <c r="BJ34" i="11"/>
  <c r="BI34" i="11"/>
  <c r="BH34" i="11"/>
  <c r="BG34" i="11"/>
  <c r="BF34" i="11"/>
  <c r="BE34" i="11"/>
  <c r="BD34" i="11"/>
  <c r="BC34" i="11"/>
  <c r="BB34" i="11"/>
  <c r="BA34" i="11"/>
  <c r="AZ34" i="11"/>
  <c r="AY34" i="11"/>
  <c r="AX34" i="11"/>
  <c r="AW34" i="11"/>
  <c r="AV34" i="11"/>
  <c r="AU34" i="11"/>
  <c r="AT34" i="11"/>
  <c r="AS34" i="11"/>
  <c r="AR34" i="11"/>
  <c r="AQ34" i="11"/>
  <c r="AP34" i="11"/>
  <c r="AO34" i="11"/>
  <c r="AN34" i="11"/>
  <c r="AM34" i="11"/>
  <c r="AL34" i="11"/>
  <c r="AK34" i="11"/>
  <c r="AJ34" i="11"/>
  <c r="AI34" i="11"/>
  <c r="AH34" i="11"/>
  <c r="AG34" i="11"/>
  <c r="AF34" i="11"/>
  <c r="AE34" i="11"/>
  <c r="AD34" i="11"/>
  <c r="AC34" i="11"/>
  <c r="AB34" i="11"/>
  <c r="AA34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BK33" i="11"/>
  <c r="BI33" i="11"/>
  <c r="BD33" i="11"/>
  <c r="BA33" i="11"/>
  <c r="AZ33" i="11"/>
  <c r="AY33" i="11"/>
  <c r="AV33" i="11"/>
  <c r="AR33" i="11"/>
  <c r="AN33" i="11"/>
  <c r="AM33" i="11"/>
  <c r="AK33" i="11"/>
  <c r="AJ33" i="11"/>
  <c r="AE33" i="11"/>
  <c r="AB33" i="11"/>
  <c r="AA33" i="11"/>
  <c r="X33" i="11"/>
  <c r="W33" i="11"/>
  <c r="S33" i="11"/>
  <c r="O33" i="11"/>
  <c r="M33" i="11"/>
  <c r="L33" i="11"/>
  <c r="K33" i="11"/>
  <c r="E33" i="11"/>
  <c r="C33" i="11"/>
  <c r="BK32" i="11"/>
  <c r="BJ32" i="11"/>
  <c r="BI32" i="11"/>
  <c r="BH32" i="11"/>
  <c r="BE32" i="11"/>
  <c r="BD32" i="11"/>
  <c r="BC32" i="11"/>
  <c r="BB32" i="11"/>
  <c r="BA32" i="11"/>
  <c r="AZ32" i="11"/>
  <c r="AW32" i="11"/>
  <c r="AV32" i="11"/>
  <c r="AU32" i="11"/>
  <c r="AT32" i="11"/>
  <c r="AS32" i="11"/>
  <c r="AR32" i="11"/>
  <c r="AO32" i="11"/>
  <c r="AN32" i="11"/>
  <c r="AM32" i="11"/>
  <c r="AL32" i="11"/>
  <c r="AK32" i="11"/>
  <c r="AJ32" i="11"/>
  <c r="AG32" i="11"/>
  <c r="AF32" i="11"/>
  <c r="AE32" i="11"/>
  <c r="AD32" i="11"/>
  <c r="AC32" i="11"/>
  <c r="AB32" i="11"/>
  <c r="Y32" i="11"/>
  <c r="X32" i="11"/>
  <c r="W32" i="11"/>
  <c r="V32" i="11"/>
  <c r="U32" i="11"/>
  <c r="T32" i="11"/>
  <c r="Q32" i="11"/>
  <c r="P32" i="11"/>
  <c r="O32" i="11"/>
  <c r="N32" i="11"/>
  <c r="M32" i="11"/>
  <c r="L32" i="11"/>
  <c r="I32" i="11"/>
  <c r="H32" i="11"/>
  <c r="G32" i="11"/>
  <c r="F32" i="11"/>
  <c r="E32" i="11"/>
  <c r="D32" i="11"/>
  <c r="BI31" i="11"/>
  <c r="BH31" i="11"/>
  <c r="BG31" i="11"/>
  <c r="BC31" i="11"/>
  <c r="BB31" i="11"/>
  <c r="AU31" i="11"/>
  <c r="AT31" i="11"/>
  <c r="AS31" i="11"/>
  <c r="AR31" i="11"/>
  <c r="AQ31" i="11"/>
  <c r="AJ31" i="11"/>
  <c r="AI31" i="11"/>
  <c r="AE31" i="11"/>
  <c r="AD31" i="11"/>
  <c r="AC31" i="11"/>
  <c r="V31" i="11"/>
  <c r="U31" i="11"/>
  <c r="T31" i="11"/>
  <c r="S31" i="11"/>
  <c r="O31" i="11"/>
  <c r="K31" i="11"/>
  <c r="G31" i="11"/>
  <c r="F31" i="11"/>
  <c r="E31" i="11"/>
  <c r="D31" i="11"/>
  <c r="BE30" i="11"/>
  <c r="BD30" i="11"/>
  <c r="BC30" i="11"/>
  <c r="AZ30" i="11"/>
  <c r="AY30" i="11"/>
  <c r="AR30" i="11"/>
  <c r="AQ30" i="11"/>
  <c r="AO30" i="11"/>
  <c r="AN30" i="11"/>
  <c r="AM30" i="11"/>
  <c r="AF30" i="11"/>
  <c r="AE30" i="11"/>
  <c r="AB30" i="11"/>
  <c r="AA30" i="11"/>
  <c r="Y30" i="11"/>
  <c r="S30" i="11"/>
  <c r="Q30" i="11"/>
  <c r="P30" i="11"/>
  <c r="O30" i="11"/>
  <c r="L30" i="11"/>
  <c r="G30" i="11"/>
  <c r="D30" i="11"/>
  <c r="C30" i="11"/>
  <c r="BK29" i="11"/>
  <c r="BJ29" i="11"/>
  <c r="BI29" i="11"/>
  <c r="BH29" i="11"/>
  <c r="BG29" i="11"/>
  <c r="BF29" i="11"/>
  <c r="BE29" i="11"/>
  <c r="BD29" i="11"/>
  <c r="BC29" i="11"/>
  <c r="BB29" i="11"/>
  <c r="BA29" i="11"/>
  <c r="AZ29" i="11"/>
  <c r="AY29" i="11"/>
  <c r="AX29" i="11"/>
  <c r="AW29" i="11"/>
  <c r="AV29" i="11"/>
  <c r="AU29" i="11"/>
  <c r="AT29" i="11"/>
  <c r="AS29" i="11"/>
  <c r="AR29" i="11"/>
  <c r="AQ29" i="11"/>
  <c r="AP29" i="11"/>
  <c r="AO29" i="11"/>
  <c r="AN29" i="11"/>
  <c r="AM29" i="11"/>
  <c r="AL29" i="11"/>
  <c r="AK29" i="11"/>
  <c r="AJ29" i="11"/>
  <c r="AI29" i="11"/>
  <c r="AH29" i="11"/>
  <c r="AG29" i="11"/>
  <c r="AF29" i="11"/>
  <c r="AE29" i="11"/>
  <c r="AD29" i="11"/>
  <c r="AC29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BK28" i="11"/>
  <c r="BJ28" i="11"/>
  <c r="BI28" i="11"/>
  <c r="BH28" i="11"/>
  <c r="BG28" i="11"/>
  <c r="BF28" i="11"/>
  <c r="BE28" i="11"/>
  <c r="BD28" i="11"/>
  <c r="BC28" i="11"/>
  <c r="BB28" i="11"/>
  <c r="BA28" i="11"/>
  <c r="AZ28" i="11"/>
  <c r="AY28" i="11"/>
  <c r="AX28" i="11"/>
  <c r="AW28" i="11"/>
  <c r="AV28" i="11"/>
  <c r="AU28" i="11"/>
  <c r="AT28" i="11"/>
  <c r="AS28" i="11"/>
  <c r="AR28" i="11"/>
  <c r="AQ28" i="11"/>
  <c r="AP28" i="11"/>
  <c r="AO28" i="11"/>
  <c r="AN28" i="11"/>
  <c r="AM28" i="11"/>
  <c r="AL28" i="11"/>
  <c r="AK28" i="11"/>
  <c r="AJ28" i="11"/>
  <c r="AI28" i="11"/>
  <c r="AH28" i="11"/>
  <c r="AG28" i="11"/>
  <c r="AF28" i="11"/>
  <c r="AE28" i="11"/>
  <c r="AD28" i="11"/>
  <c r="AC28" i="11"/>
  <c r="AB28" i="11"/>
  <c r="AA28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BK27" i="11"/>
  <c r="BE27" i="11"/>
  <c r="BD27" i="11"/>
  <c r="BB27" i="11"/>
  <c r="AY27" i="11"/>
  <c r="AW27" i="11"/>
  <c r="AT27" i="11"/>
  <c r="AQ27" i="11"/>
  <c r="AN27" i="11"/>
  <c r="AM27" i="11"/>
  <c r="AL27" i="11"/>
  <c r="AF27" i="11"/>
  <c r="AE27" i="11"/>
  <c r="AA27" i="11"/>
  <c r="Y27" i="11"/>
  <c r="X27" i="11"/>
  <c r="S27" i="11"/>
  <c r="Q27" i="11"/>
  <c r="O27" i="11"/>
  <c r="N27" i="11"/>
  <c r="K27" i="11"/>
  <c r="G27" i="11"/>
  <c r="F27" i="11"/>
  <c r="BD26" i="11"/>
  <c r="AX26" i="11"/>
  <c r="AW26" i="11"/>
  <c r="AO26" i="11"/>
  <c r="AF26" i="11"/>
  <c r="R26" i="11"/>
  <c r="P26" i="11"/>
  <c r="J26" i="11"/>
  <c r="I26" i="11"/>
  <c r="BK25" i="11"/>
  <c r="BJ25" i="11"/>
  <c r="BI25" i="11"/>
  <c r="BH25" i="11"/>
  <c r="BG25" i="11"/>
  <c r="BF25" i="11"/>
  <c r="BE25" i="11"/>
  <c r="BD25" i="11"/>
  <c r="BC25" i="11"/>
  <c r="BB25" i="11"/>
  <c r="BA25" i="11"/>
  <c r="AZ25" i="11"/>
  <c r="AY25" i="11"/>
  <c r="AX25" i="11"/>
  <c r="AW25" i="11"/>
  <c r="AV25" i="11"/>
  <c r="AU25" i="11"/>
  <c r="AT25" i="11"/>
  <c r="AS25" i="11"/>
  <c r="AR25" i="11"/>
  <c r="AQ25" i="11"/>
  <c r="AP25" i="11"/>
  <c r="AO25" i="11"/>
  <c r="AN25" i="11"/>
  <c r="AM25" i="11"/>
  <c r="AL25" i="11"/>
  <c r="AK25" i="11"/>
  <c r="AJ25" i="11"/>
  <c r="AI25" i="11"/>
  <c r="AH25" i="11"/>
  <c r="AG25" i="11"/>
  <c r="AF25" i="11"/>
  <c r="AE25" i="11"/>
  <c r="AD25" i="11"/>
  <c r="AC25" i="11"/>
  <c r="AB25" i="11"/>
  <c r="AA25" i="11"/>
  <c r="Z25" i="11"/>
  <c r="Y25" i="11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BK24" i="11"/>
  <c r="BJ24" i="11"/>
  <c r="BI24" i="11"/>
  <c r="BH24" i="11"/>
  <c r="BG24" i="11"/>
  <c r="BF24" i="11"/>
  <c r="BE24" i="11"/>
  <c r="BD24" i="11"/>
  <c r="BC24" i="11"/>
  <c r="BB24" i="11"/>
  <c r="BA24" i="11"/>
  <c r="AZ24" i="11"/>
  <c r="AY24" i="11"/>
  <c r="AX24" i="11"/>
  <c r="AW24" i="11"/>
  <c r="AV24" i="11"/>
  <c r="AU24" i="11"/>
  <c r="AT24" i="11"/>
  <c r="AS24" i="11"/>
  <c r="AR24" i="11"/>
  <c r="AQ24" i="11"/>
  <c r="AP24" i="11"/>
  <c r="AO24" i="11"/>
  <c r="AN24" i="11"/>
  <c r="AM24" i="11"/>
  <c r="AL24" i="11"/>
  <c r="AK24" i="11"/>
  <c r="AJ24" i="11"/>
  <c r="AI24" i="11"/>
  <c r="AH24" i="11"/>
  <c r="AG24" i="11"/>
  <c r="AF24" i="11"/>
  <c r="AE24" i="11"/>
  <c r="AD24" i="11"/>
  <c r="AC24" i="11"/>
  <c r="AB24" i="11"/>
  <c r="AA24" i="11"/>
  <c r="Z24" i="11"/>
  <c r="Y24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BK23" i="11"/>
  <c r="BJ23" i="11"/>
  <c r="BI23" i="11"/>
  <c r="BH23" i="11"/>
  <c r="BG23" i="11"/>
  <c r="BF23" i="11"/>
  <c r="BE23" i="11"/>
  <c r="BD23" i="11"/>
  <c r="BC23" i="11"/>
  <c r="BB23" i="11"/>
  <c r="BA23" i="11"/>
  <c r="AZ23" i="11"/>
  <c r="AY23" i="11"/>
  <c r="AX23" i="11"/>
  <c r="AW23" i="11"/>
  <c r="AV23" i="11"/>
  <c r="AU23" i="11"/>
  <c r="AT23" i="11"/>
  <c r="AS23" i="11"/>
  <c r="AR23" i="11"/>
  <c r="AQ23" i="11"/>
  <c r="AP23" i="11"/>
  <c r="AO23" i="11"/>
  <c r="AN23" i="11"/>
  <c r="AM23" i="11"/>
  <c r="AL23" i="11"/>
  <c r="AK23" i="11"/>
  <c r="AJ23" i="11"/>
  <c r="AI23" i="11"/>
  <c r="AH23" i="11"/>
  <c r="AG23" i="11"/>
  <c r="AF23" i="11"/>
  <c r="AE23" i="11"/>
  <c r="AD23" i="11"/>
  <c r="AC23" i="11"/>
  <c r="AB23" i="11"/>
  <c r="AA23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BK22" i="11"/>
  <c r="BJ22" i="11"/>
  <c r="BI22" i="11"/>
  <c r="BH22" i="11"/>
  <c r="BG22" i="11"/>
  <c r="BF22" i="11"/>
  <c r="BE22" i="11"/>
  <c r="BD22" i="11"/>
  <c r="BC22" i="11"/>
  <c r="BB22" i="11"/>
  <c r="BA22" i="11"/>
  <c r="AZ22" i="11"/>
  <c r="AY22" i="11"/>
  <c r="AX22" i="11"/>
  <c r="AW22" i="11"/>
  <c r="AV22" i="11"/>
  <c r="AU22" i="11"/>
  <c r="AT22" i="11"/>
  <c r="AS22" i="11"/>
  <c r="AR22" i="11"/>
  <c r="AQ22" i="11"/>
  <c r="AP22" i="11"/>
  <c r="AO22" i="11"/>
  <c r="AN22" i="11"/>
  <c r="AM22" i="11"/>
  <c r="AL22" i="11"/>
  <c r="AK22" i="11"/>
  <c r="AJ22" i="11"/>
  <c r="AI22" i="11"/>
  <c r="AH22" i="11"/>
  <c r="AG22" i="11"/>
  <c r="AF22" i="11"/>
  <c r="AE22" i="11"/>
  <c r="AD22" i="11"/>
  <c r="AC22" i="11"/>
  <c r="AB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BK21" i="11"/>
  <c r="BJ21" i="11"/>
  <c r="BI21" i="11"/>
  <c r="BH21" i="11"/>
  <c r="BG21" i="11"/>
  <c r="BF21" i="11"/>
  <c r="BE21" i="11"/>
  <c r="BD21" i="11"/>
  <c r="BC21" i="11"/>
  <c r="BB21" i="11"/>
  <c r="BA21" i="11"/>
  <c r="AZ21" i="11"/>
  <c r="AY21" i="11"/>
  <c r="AX21" i="11"/>
  <c r="AW21" i="11"/>
  <c r="AV21" i="11"/>
  <c r="AU21" i="11"/>
  <c r="AT21" i="11"/>
  <c r="AS21" i="11"/>
  <c r="AR21" i="11"/>
  <c r="AQ21" i="11"/>
  <c r="AP21" i="11"/>
  <c r="AO21" i="11"/>
  <c r="AN21" i="11"/>
  <c r="AM21" i="11"/>
  <c r="AL21" i="11"/>
  <c r="AK21" i="11"/>
  <c r="AJ21" i="11"/>
  <c r="AI21" i="11"/>
  <c r="AH21" i="11"/>
  <c r="AG21" i="11"/>
  <c r="AF21" i="11"/>
  <c r="AE21" i="11"/>
  <c r="AD21" i="11"/>
  <c r="AC21" i="11"/>
  <c r="AB21" i="11"/>
  <c r="AA21" i="11"/>
  <c r="Z21" i="11"/>
  <c r="Y21" i="11"/>
  <c r="X21" i="11"/>
  <c r="W21" i="11"/>
  <c r="V21" i="11"/>
  <c r="U21" i="11"/>
  <c r="T21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BK20" i="11"/>
  <c r="BJ20" i="11"/>
  <c r="BI20" i="11"/>
  <c r="BH20" i="11"/>
  <c r="BG20" i="11"/>
  <c r="BF20" i="11"/>
  <c r="BE20" i="11"/>
  <c r="BD20" i="11"/>
  <c r="BC20" i="11"/>
  <c r="BB20" i="11"/>
  <c r="BA20" i="11"/>
  <c r="AZ20" i="11"/>
  <c r="AY20" i="11"/>
  <c r="AX20" i="11"/>
  <c r="AW20" i="11"/>
  <c r="AV20" i="11"/>
  <c r="AU20" i="11"/>
  <c r="AT20" i="11"/>
  <c r="AS20" i="11"/>
  <c r="AR20" i="11"/>
  <c r="AQ20" i="11"/>
  <c r="AP20" i="11"/>
  <c r="AO20" i="11"/>
  <c r="AN20" i="11"/>
  <c r="AM20" i="11"/>
  <c r="AL20" i="11"/>
  <c r="AK20" i="11"/>
  <c r="AJ20" i="11"/>
  <c r="AI20" i="11"/>
  <c r="AH20" i="11"/>
  <c r="AG20" i="11"/>
  <c r="AF20" i="11"/>
  <c r="AE20" i="11"/>
  <c r="AD20" i="11"/>
  <c r="AC20" i="11"/>
  <c r="AB20" i="11"/>
  <c r="AA20" i="11"/>
  <c r="Z20" i="11"/>
  <c r="Y20" i="11"/>
  <c r="X20" i="11"/>
  <c r="W20" i="11"/>
  <c r="V20" i="11"/>
  <c r="U20" i="1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BK19" i="11"/>
  <c r="BJ19" i="11"/>
  <c r="BI19" i="11"/>
  <c r="BH19" i="11"/>
  <c r="BG19" i="11"/>
  <c r="BF19" i="11"/>
  <c r="BE19" i="11"/>
  <c r="BD19" i="11"/>
  <c r="BC19" i="11"/>
  <c r="BB19" i="11"/>
  <c r="BA19" i="11"/>
  <c r="AZ19" i="11"/>
  <c r="AY19" i="11"/>
  <c r="AX19" i="11"/>
  <c r="AW19" i="11"/>
  <c r="AV19" i="11"/>
  <c r="AU19" i="11"/>
  <c r="AT19" i="11"/>
  <c r="AS19" i="11"/>
  <c r="AR19" i="11"/>
  <c r="AQ19" i="11"/>
  <c r="AP19" i="11"/>
  <c r="AO19" i="11"/>
  <c r="AN19" i="11"/>
  <c r="AM19" i="11"/>
  <c r="AL19" i="11"/>
  <c r="AK19" i="11"/>
  <c r="AJ19" i="11"/>
  <c r="AI19" i="11"/>
  <c r="AH19" i="11"/>
  <c r="AG19" i="11"/>
  <c r="AF19" i="11"/>
  <c r="AE19" i="11"/>
  <c r="AD19" i="11"/>
  <c r="AC19" i="11"/>
  <c r="AB19" i="11"/>
  <c r="AA19" i="11"/>
  <c r="Z19" i="11"/>
  <c r="Y19" i="11"/>
  <c r="X19" i="11"/>
  <c r="W19" i="11"/>
  <c r="V19" i="11"/>
  <c r="U19" i="11"/>
  <c r="T19" i="11"/>
  <c r="S19" i="1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BK18" i="11"/>
  <c r="BJ18" i="11"/>
  <c r="BI18" i="11"/>
  <c r="BH18" i="11"/>
  <c r="BG18" i="11"/>
  <c r="BF18" i="11"/>
  <c r="BE18" i="11"/>
  <c r="BD18" i="11"/>
  <c r="BC18" i="11"/>
  <c r="BB18" i="11"/>
  <c r="BA18" i="11"/>
  <c r="AZ18" i="11"/>
  <c r="AY18" i="11"/>
  <c r="AX18" i="11"/>
  <c r="AW18" i="11"/>
  <c r="AV18" i="11"/>
  <c r="AU18" i="11"/>
  <c r="AT18" i="11"/>
  <c r="AS18" i="11"/>
  <c r="AR18" i="11"/>
  <c r="AQ18" i="11"/>
  <c r="AP18" i="11"/>
  <c r="AO18" i="11"/>
  <c r="AN18" i="11"/>
  <c r="AM18" i="11"/>
  <c r="AL18" i="11"/>
  <c r="AK18" i="11"/>
  <c r="AJ18" i="11"/>
  <c r="AI18" i="11"/>
  <c r="AH18" i="11"/>
  <c r="AG18" i="11"/>
  <c r="AF18" i="11"/>
  <c r="AE18" i="11"/>
  <c r="AD18" i="11"/>
  <c r="AC18" i="11"/>
  <c r="AB18" i="11"/>
  <c r="AA18" i="11"/>
  <c r="Z18" i="11"/>
  <c r="Y18" i="11"/>
  <c r="X18" i="11"/>
  <c r="W18" i="11"/>
  <c r="V18" i="11"/>
  <c r="U18" i="11"/>
  <c r="T18" i="11"/>
  <c r="S18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BK17" i="11"/>
  <c r="BJ17" i="11"/>
  <c r="BI17" i="11"/>
  <c r="BH17" i="11"/>
  <c r="BG17" i="11"/>
  <c r="BF17" i="11"/>
  <c r="BE17" i="11"/>
  <c r="BD17" i="11"/>
  <c r="BC17" i="11"/>
  <c r="BB17" i="11"/>
  <c r="BA17" i="11"/>
  <c r="AZ17" i="11"/>
  <c r="AY17" i="11"/>
  <c r="AX17" i="11"/>
  <c r="AW17" i="11"/>
  <c r="AV17" i="11"/>
  <c r="AU17" i="11"/>
  <c r="AT17" i="11"/>
  <c r="AS17" i="11"/>
  <c r="AR17" i="11"/>
  <c r="AQ17" i="11"/>
  <c r="AP17" i="11"/>
  <c r="AO17" i="11"/>
  <c r="AN17" i="11"/>
  <c r="AM17" i="11"/>
  <c r="AL17" i="11"/>
  <c r="AK17" i="11"/>
  <c r="AJ17" i="11"/>
  <c r="AI17" i="11"/>
  <c r="AH17" i="11"/>
  <c r="AG17" i="11"/>
  <c r="AF17" i="11"/>
  <c r="AE17" i="11"/>
  <c r="AD17" i="11"/>
  <c r="AC17" i="11"/>
  <c r="AB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BK16" i="11"/>
  <c r="BJ16" i="11"/>
  <c r="BI16" i="11"/>
  <c r="BH16" i="11"/>
  <c r="BG16" i="11"/>
  <c r="BF16" i="11"/>
  <c r="BE16" i="11"/>
  <c r="BD16" i="11"/>
  <c r="BC16" i="11"/>
  <c r="BB16" i="11"/>
  <c r="BA16" i="11"/>
  <c r="AZ16" i="11"/>
  <c r="AY16" i="11"/>
  <c r="AX16" i="11"/>
  <c r="AW16" i="11"/>
  <c r="AV16" i="11"/>
  <c r="AU16" i="11"/>
  <c r="AT16" i="11"/>
  <c r="AS16" i="11"/>
  <c r="AR16" i="11"/>
  <c r="AQ16" i="11"/>
  <c r="AP16" i="11"/>
  <c r="AO16" i="11"/>
  <c r="AN16" i="11"/>
  <c r="AM16" i="11"/>
  <c r="AL16" i="11"/>
  <c r="AK16" i="11"/>
  <c r="AJ16" i="11"/>
  <c r="AI16" i="11"/>
  <c r="AH16" i="11"/>
  <c r="AG16" i="11"/>
  <c r="AF16" i="11"/>
  <c r="AE16" i="11"/>
  <c r="AD16" i="11"/>
  <c r="AC16" i="11"/>
  <c r="AB16" i="11"/>
  <c r="AA16" i="11"/>
  <c r="Z16" i="11"/>
  <c r="Y16" i="11"/>
  <c r="X16" i="11"/>
  <c r="W16" i="11"/>
  <c r="V16" i="11"/>
  <c r="U16" i="11"/>
  <c r="T16" i="11"/>
  <c r="S16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BI15" i="11"/>
  <c r="BG15" i="11"/>
  <c r="BB15" i="11"/>
  <c r="BA15" i="11"/>
  <c r="AZ15" i="11"/>
  <c r="AS15" i="11"/>
  <c r="AQ15" i="11"/>
  <c r="AL15" i="11"/>
  <c r="AK15" i="11"/>
  <c r="AJ15" i="11"/>
  <c r="AC15" i="11"/>
  <c r="AA15" i="11"/>
  <c r="V15" i="11"/>
  <c r="U15" i="11"/>
  <c r="T15" i="11"/>
  <c r="M15" i="11"/>
  <c r="K15" i="11"/>
  <c r="F15" i="11"/>
  <c r="E15" i="11"/>
  <c r="D15" i="11"/>
  <c r="AY14" i="11"/>
  <c r="AQ14" i="11"/>
  <c r="AN14" i="11"/>
  <c r="AE14" i="11"/>
  <c r="X14" i="11"/>
  <c r="W14" i="11"/>
  <c r="H14" i="11"/>
  <c r="BJ13" i="11"/>
  <c r="BH13" i="11"/>
  <c r="BE13" i="11"/>
  <c r="BD13" i="11"/>
  <c r="BA13" i="11"/>
  <c r="AZ13" i="11"/>
  <c r="AW13" i="11"/>
  <c r="AT13" i="11"/>
  <c r="AS13" i="11"/>
  <c r="AR13" i="11"/>
  <c r="AN13" i="11"/>
  <c r="AL13" i="11"/>
  <c r="AK13" i="11"/>
  <c r="AG13" i="11"/>
  <c r="AF13" i="11"/>
  <c r="AD13" i="11"/>
  <c r="AB13" i="11"/>
  <c r="Y13" i="11"/>
  <c r="X13" i="11"/>
  <c r="U13" i="11"/>
  <c r="T13" i="11"/>
  <c r="Q13" i="11"/>
  <c r="N13" i="11"/>
  <c r="M13" i="11"/>
  <c r="L13" i="11"/>
  <c r="H13" i="11"/>
  <c r="F13" i="11"/>
  <c r="E13" i="11"/>
  <c r="D13" i="11"/>
  <c r="BJ12" i="11"/>
  <c r="BI12" i="11"/>
  <c r="BH12" i="11"/>
  <c r="BG12" i="11"/>
  <c r="BF12" i="11"/>
  <c r="BB12" i="11"/>
  <c r="BA12" i="11"/>
  <c r="AZ12" i="11"/>
  <c r="AY12" i="11"/>
  <c r="AX12" i="11"/>
  <c r="AT12" i="11"/>
  <c r="AS12" i="11"/>
  <c r="AR12" i="11"/>
  <c r="AQ12" i="11"/>
  <c r="AP12" i="11"/>
  <c r="AL12" i="11"/>
  <c r="AK12" i="11"/>
  <c r="AJ12" i="11"/>
  <c r="AI12" i="11"/>
  <c r="AH12" i="11"/>
  <c r="AD12" i="11"/>
  <c r="AC12" i="11"/>
  <c r="AB12" i="11"/>
  <c r="AA12" i="11"/>
  <c r="Z12" i="11"/>
  <c r="Y12" i="11"/>
  <c r="V12" i="11"/>
  <c r="U12" i="11"/>
  <c r="T12" i="11"/>
  <c r="S12" i="11"/>
  <c r="R12" i="11"/>
  <c r="Q12" i="11"/>
  <c r="N12" i="11"/>
  <c r="M12" i="11"/>
  <c r="L12" i="11"/>
  <c r="K12" i="11"/>
  <c r="J12" i="11"/>
  <c r="I12" i="11"/>
  <c r="F12" i="11"/>
  <c r="E12" i="11"/>
  <c r="D12" i="11"/>
  <c r="C12" i="11"/>
  <c r="BK11" i="11"/>
  <c r="BH11" i="11"/>
  <c r="BF11" i="11"/>
  <c r="BE11" i="11"/>
  <c r="BD11" i="11"/>
  <c r="BC11" i="11"/>
  <c r="AZ11" i="11"/>
  <c r="AX11" i="11"/>
  <c r="AW11" i="11"/>
  <c r="AV11" i="11"/>
  <c r="AU11" i="11"/>
  <c r="AR11" i="11"/>
  <c r="AP11" i="11"/>
  <c r="AO11" i="11"/>
  <c r="AN11" i="11"/>
  <c r="AM11" i="11"/>
  <c r="AJ11" i="11"/>
  <c r="AH11" i="11"/>
  <c r="AG11" i="11"/>
  <c r="AF11" i="11"/>
  <c r="AE11" i="11"/>
  <c r="AB11" i="11"/>
  <c r="Z11" i="11"/>
  <c r="Y11" i="11"/>
  <c r="X11" i="11"/>
  <c r="W11" i="11"/>
  <c r="T11" i="11"/>
  <c r="R11" i="11"/>
  <c r="Q11" i="11"/>
  <c r="P11" i="11"/>
  <c r="O11" i="11"/>
  <c r="L11" i="11"/>
  <c r="J11" i="11"/>
  <c r="I11" i="11"/>
  <c r="H11" i="11"/>
  <c r="G11" i="11"/>
  <c r="D11" i="11"/>
  <c r="BK10" i="11"/>
  <c r="BJ10" i="11"/>
  <c r="BC10" i="11"/>
  <c r="AW10" i="11"/>
  <c r="AO10" i="11"/>
  <c r="AN10" i="11"/>
  <c r="AM10" i="11"/>
  <c r="AL10" i="11"/>
  <c r="AK10" i="11"/>
  <c r="AD10" i="11"/>
  <c r="AC10" i="11"/>
  <c r="X10" i="11"/>
  <c r="W10" i="11"/>
  <c r="P10" i="11"/>
  <c r="O10" i="11"/>
  <c r="N10" i="11"/>
  <c r="M10" i="11"/>
  <c r="I10" i="11"/>
  <c r="BK8" i="11"/>
  <c r="BJ8" i="11"/>
  <c r="BI8" i="11"/>
  <c r="BH8" i="11"/>
  <c r="BG8" i="11"/>
  <c r="BF8" i="11"/>
  <c r="BE8" i="11"/>
  <c r="BD8" i="11"/>
  <c r="BC8" i="11"/>
  <c r="BB8" i="11"/>
  <c r="BA8" i="11"/>
  <c r="AZ8" i="11"/>
  <c r="AY8" i="11"/>
  <c r="AX8" i="11"/>
  <c r="AW8" i="11"/>
  <c r="AV8" i="11"/>
  <c r="AU8" i="11"/>
  <c r="AT8" i="11"/>
  <c r="AS8" i="11"/>
  <c r="AR8" i="11"/>
  <c r="AQ8" i="11"/>
  <c r="AP8" i="11"/>
  <c r="AO8" i="11"/>
  <c r="AN8" i="11"/>
  <c r="AM8" i="11"/>
  <c r="AL8" i="11"/>
  <c r="AK8" i="11"/>
  <c r="AJ8" i="11"/>
  <c r="AI8" i="11"/>
  <c r="AH8" i="11"/>
  <c r="AG8" i="11"/>
  <c r="AF8" i="11"/>
  <c r="AE8" i="11"/>
  <c r="AD8" i="11"/>
  <c r="AC8" i="11"/>
  <c r="AB8" i="11"/>
  <c r="AA8" i="11"/>
  <c r="Z8" i="11"/>
  <c r="Y8" i="11"/>
  <c r="X8" i="11"/>
  <c r="W8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BK7" i="11"/>
  <c r="BJ7" i="11"/>
  <c r="BC7" i="11"/>
  <c r="BB7" i="11"/>
  <c r="AU7" i="11"/>
  <c r="AT7" i="11"/>
  <c r="AL7" i="11"/>
  <c r="AE7" i="11"/>
  <c r="AD7" i="11"/>
  <c r="W7" i="11"/>
  <c r="V7" i="11"/>
  <c r="O7" i="11"/>
  <c r="N7" i="11"/>
  <c r="G7" i="11"/>
  <c r="F7" i="11"/>
  <c r="BI6" i="11"/>
  <c r="BH6" i="11"/>
  <c r="BG6" i="11"/>
  <c r="BE6" i="11"/>
  <c r="BA6" i="11"/>
  <c r="AZ6" i="11"/>
  <c r="AY6" i="11"/>
  <c r="AW6" i="11"/>
  <c r="AS6" i="11"/>
  <c r="AR6" i="11"/>
  <c r="AQ6" i="11"/>
  <c r="AO6" i="11"/>
  <c r="AK6" i="11"/>
  <c r="AJ6" i="11"/>
  <c r="AI6" i="11"/>
  <c r="AG6" i="11"/>
  <c r="AC6" i="11"/>
  <c r="AB6" i="11"/>
  <c r="AA6" i="11"/>
  <c r="Y6" i="11"/>
  <c r="U6" i="11"/>
  <c r="T6" i="11"/>
  <c r="S6" i="11"/>
  <c r="Q6" i="11"/>
  <c r="M6" i="11"/>
  <c r="L6" i="11"/>
  <c r="K6" i="11"/>
  <c r="I6" i="11"/>
  <c r="E6" i="11"/>
  <c r="D6" i="11"/>
  <c r="C6" i="11"/>
  <c r="BG5" i="11"/>
  <c r="BD5" i="11"/>
  <c r="AY5" i="11"/>
  <c r="AV5" i="11"/>
  <c r="AQ5" i="11"/>
  <c r="AN5" i="11"/>
  <c r="AI5" i="11"/>
  <c r="AF5" i="11"/>
  <c r="AA5" i="11"/>
  <c r="X5" i="11"/>
  <c r="S5" i="11"/>
  <c r="P5" i="11"/>
  <c r="K5" i="11"/>
  <c r="H5" i="11"/>
  <c r="C5" i="11"/>
  <c r="BJ4" i="11"/>
  <c r="BG4" i="11"/>
  <c r="BC4" i="11"/>
  <c r="BB4" i="11"/>
  <c r="BA4" i="11"/>
  <c r="AT4" i="11"/>
  <c r="AQ4" i="11"/>
  <c r="AM4" i="11"/>
  <c r="AL4" i="11"/>
  <c r="AK4" i="11"/>
  <c r="AD4" i="11"/>
  <c r="AA4" i="11"/>
  <c r="W4" i="11"/>
  <c r="V4" i="11"/>
  <c r="U4" i="11"/>
  <c r="N4" i="11"/>
  <c r="K4" i="11"/>
  <c r="G4" i="11"/>
  <c r="F4" i="11"/>
  <c r="E4" i="11"/>
  <c r="BG2" i="11"/>
  <c r="AQ2" i="11"/>
  <c r="K37" i="11" l="1"/>
  <c r="E37" i="11"/>
  <c r="AB37" i="11"/>
  <c r="AS37" i="11"/>
  <c r="O37" i="11"/>
  <c r="BC37" i="11"/>
  <c r="B37" i="11"/>
  <c r="D37" i="11"/>
  <c r="W37" i="11"/>
  <c r="AR37" i="11"/>
  <c r="BE37" i="11"/>
  <c r="G37" i="11"/>
  <c r="AC37" i="11"/>
  <c r="AX37" i="11"/>
  <c r="AH37" i="11"/>
  <c r="R37" i="11"/>
  <c r="AJ37" i="11"/>
  <c r="BF37" i="11"/>
  <c r="S37" i="11"/>
  <c r="AP37" i="11"/>
  <c r="BG37" i="11"/>
  <c r="C37" i="11"/>
  <c r="T37" i="11"/>
  <c r="AQ37" i="11"/>
  <c r="BI37" i="11"/>
  <c r="AJ35" i="11"/>
  <c r="AR35" i="11"/>
  <c r="AD35" i="11"/>
  <c r="B35" i="11"/>
  <c r="F35" i="11"/>
  <c r="AL35" i="11"/>
  <c r="K35" i="11"/>
  <c r="S35" i="11"/>
  <c r="AS35" i="11"/>
  <c r="U35" i="11"/>
  <c r="AZ35" i="11"/>
  <c r="T35" i="11"/>
  <c r="AT35" i="11"/>
  <c r="BE35" i="11"/>
  <c r="V35" i="11"/>
  <c r="BI35" i="11"/>
  <c r="E35" i="11"/>
  <c r="AA35" i="11"/>
  <c r="AX35" i="11"/>
  <c r="J35" i="11"/>
  <c r="AH35" i="11"/>
  <c r="BG35" i="11"/>
  <c r="M35" i="11"/>
  <c r="AI35" i="11"/>
  <c r="BF35" i="11"/>
  <c r="BH35" i="11"/>
  <c r="AX2" i="11"/>
  <c r="H2" i="11"/>
  <c r="S2" i="11"/>
  <c r="AF2" i="11"/>
  <c r="AP2" i="11"/>
  <c r="J2" i="11"/>
  <c r="AH2" i="11"/>
  <c r="K2" i="11"/>
  <c r="AN2" i="11"/>
  <c r="X2" i="11"/>
  <c r="AV2" i="11"/>
  <c r="AY2" i="11"/>
  <c r="B2" i="11"/>
  <c r="Z2" i="11"/>
  <c r="C2" i="11"/>
  <c r="AA2" i="11"/>
  <c r="BD2" i="11"/>
  <c r="J37" i="11"/>
  <c r="U37" i="11"/>
  <c r="AI37" i="11"/>
  <c r="AU37" i="11"/>
  <c r="BH37" i="11"/>
  <c r="L37" i="11"/>
  <c r="Z37" i="11"/>
  <c r="AK37" i="11"/>
  <c r="AY37" i="11"/>
  <c r="BK37" i="11"/>
  <c r="M37" i="11"/>
  <c r="AA37" i="11"/>
  <c r="AM37" i="11"/>
  <c r="F36" i="11"/>
  <c r="Q36" i="11"/>
  <c r="AE36" i="11"/>
  <c r="AP36" i="11"/>
  <c r="BD36" i="11"/>
  <c r="H36" i="11"/>
  <c r="V36" i="11"/>
  <c r="AG36" i="11"/>
  <c r="AU36" i="11"/>
  <c r="BF36" i="11"/>
  <c r="I36" i="11"/>
  <c r="W36" i="11"/>
  <c r="AH36" i="11"/>
  <c r="AV36" i="11"/>
  <c r="L35" i="11"/>
  <c r="Z35" i="11"/>
  <c r="AK35" i="11"/>
  <c r="AY35" i="11"/>
  <c r="BJ35" i="11"/>
  <c r="C35" i="11"/>
  <c r="N35" i="11"/>
  <c r="AB35" i="11"/>
  <c r="AP35" i="11"/>
  <c r="BA35" i="11"/>
  <c r="D35" i="11"/>
  <c r="R35" i="11"/>
  <c r="AC35" i="11"/>
  <c r="AQ35" i="11"/>
  <c r="D33" i="11"/>
  <c r="P33" i="11"/>
  <c r="AC33" i="11"/>
  <c r="AQ33" i="11"/>
  <c r="BC33" i="11"/>
  <c r="G33" i="11"/>
  <c r="T33" i="11"/>
  <c r="AF33" i="11"/>
  <c r="AS33" i="11"/>
  <c r="BG33" i="11"/>
  <c r="H33" i="11"/>
  <c r="U33" i="11"/>
  <c r="AI33" i="11"/>
  <c r="AU33" i="11"/>
  <c r="J32" i="11"/>
  <c r="R32" i="11"/>
  <c r="Z32" i="11"/>
  <c r="AH32" i="11"/>
  <c r="AP32" i="11"/>
  <c r="AX32" i="11"/>
  <c r="BF32" i="11"/>
  <c r="C32" i="11"/>
  <c r="K32" i="11"/>
  <c r="S32" i="11"/>
  <c r="AA32" i="11"/>
  <c r="AI32" i="11"/>
  <c r="AQ32" i="11"/>
  <c r="AY32" i="11"/>
  <c r="L31" i="11"/>
  <c r="W31" i="11"/>
  <c r="AK31" i="11"/>
  <c r="AY31" i="11"/>
  <c r="BJ31" i="11"/>
  <c r="M31" i="11"/>
  <c r="AA31" i="11"/>
  <c r="AL31" i="11"/>
  <c r="AZ31" i="11"/>
  <c r="BK31" i="11"/>
  <c r="C31" i="11"/>
  <c r="N31" i="11"/>
  <c r="AB31" i="11"/>
  <c r="AM31" i="11"/>
  <c r="H30" i="11"/>
  <c r="T30" i="11"/>
  <c r="AG30" i="11"/>
  <c r="AU30" i="11"/>
  <c r="BG30" i="11"/>
  <c r="I30" i="11"/>
  <c r="W30" i="11"/>
  <c r="AI30" i="11"/>
  <c r="AV30" i="11"/>
  <c r="BH30" i="11"/>
  <c r="K30" i="11"/>
  <c r="X30" i="11"/>
  <c r="AJ30" i="11"/>
  <c r="AW30" i="11"/>
  <c r="C27" i="11"/>
  <c r="P27" i="11"/>
  <c r="AD27" i="11"/>
  <c r="AO27" i="11"/>
  <c r="BC27" i="11"/>
  <c r="H27" i="11"/>
  <c r="V27" i="11"/>
  <c r="AG27" i="11"/>
  <c r="AU27" i="11"/>
  <c r="BG27" i="11"/>
  <c r="I27" i="11"/>
  <c r="W27" i="11"/>
  <c r="AI27" i="11"/>
  <c r="AV27" i="11"/>
  <c r="F37" i="11"/>
  <c r="N37" i="11"/>
  <c r="V37" i="11"/>
  <c r="AD37" i="11"/>
  <c r="AL37" i="11"/>
  <c r="AT37" i="11"/>
  <c r="BB37" i="11"/>
  <c r="BJ37" i="11"/>
  <c r="H37" i="11"/>
  <c r="P37" i="11"/>
  <c r="X37" i="11"/>
  <c r="AF37" i="11"/>
  <c r="AN37" i="11"/>
  <c r="AV37" i="11"/>
  <c r="BD37" i="11"/>
  <c r="I37" i="11"/>
  <c r="Q37" i="11"/>
  <c r="Y37" i="11"/>
  <c r="AG37" i="11"/>
  <c r="AO37" i="11"/>
  <c r="AW37" i="11"/>
  <c r="C36" i="11"/>
  <c r="K36" i="11"/>
  <c r="S36" i="11"/>
  <c r="AA36" i="11"/>
  <c r="AI36" i="11"/>
  <c r="AQ36" i="11"/>
  <c r="AY36" i="11"/>
  <c r="BG36" i="11"/>
  <c r="D36" i="11"/>
  <c r="L36" i="11"/>
  <c r="T36" i="11"/>
  <c r="AB36" i="11"/>
  <c r="AJ36" i="11"/>
  <c r="AR36" i="11"/>
  <c r="AZ36" i="11"/>
  <c r="BH36" i="11"/>
  <c r="E36" i="11"/>
  <c r="M36" i="11"/>
  <c r="U36" i="11"/>
  <c r="AC36" i="11"/>
  <c r="AK36" i="11"/>
  <c r="AS36" i="11"/>
  <c r="BA36" i="11"/>
  <c r="G35" i="11"/>
  <c r="O35" i="11"/>
  <c r="W35" i="11"/>
  <c r="AE35" i="11"/>
  <c r="AM35" i="11"/>
  <c r="AU35" i="11"/>
  <c r="BC35" i="11"/>
  <c r="BK35" i="11"/>
  <c r="H35" i="11"/>
  <c r="P35" i="11"/>
  <c r="X35" i="11"/>
  <c r="AF35" i="11"/>
  <c r="AN35" i="11"/>
  <c r="AV35" i="11"/>
  <c r="BD35" i="11"/>
  <c r="I35" i="11"/>
  <c r="Q35" i="11"/>
  <c r="Y35" i="11"/>
  <c r="AG35" i="11"/>
  <c r="AO35" i="11"/>
  <c r="AW35" i="11"/>
  <c r="F33" i="11"/>
  <c r="N33" i="11"/>
  <c r="V33" i="11"/>
  <c r="AD33" i="11"/>
  <c r="AL33" i="11"/>
  <c r="AT33" i="11"/>
  <c r="BB33" i="11"/>
  <c r="BJ33" i="11"/>
  <c r="I33" i="11"/>
  <c r="Q33" i="11"/>
  <c r="Y33" i="11"/>
  <c r="AG33" i="11"/>
  <c r="AO33" i="11"/>
  <c r="AW33" i="11"/>
  <c r="BE33" i="11"/>
  <c r="J33" i="11"/>
  <c r="R33" i="11"/>
  <c r="Z33" i="11"/>
  <c r="AH33" i="11"/>
  <c r="AP33" i="11"/>
  <c r="AX33" i="11"/>
  <c r="H31" i="11"/>
  <c r="P31" i="11"/>
  <c r="X31" i="11"/>
  <c r="AF31" i="11"/>
  <c r="AN31" i="11"/>
  <c r="AV31" i="11"/>
  <c r="BD31" i="11"/>
  <c r="I31" i="11"/>
  <c r="Q31" i="11"/>
  <c r="Y31" i="11"/>
  <c r="AG31" i="11"/>
  <c r="AO31" i="11"/>
  <c r="AW31" i="11"/>
  <c r="BE31" i="11"/>
  <c r="J31" i="11"/>
  <c r="R31" i="11"/>
  <c r="Z31" i="11"/>
  <c r="AH31" i="11"/>
  <c r="AP31" i="11"/>
  <c r="AX31" i="11"/>
  <c r="J30" i="11"/>
  <c r="R30" i="11"/>
  <c r="Z30" i="11"/>
  <c r="AH30" i="11"/>
  <c r="AP30" i="11"/>
  <c r="AX30" i="11"/>
  <c r="BF30" i="11"/>
  <c r="E30" i="11"/>
  <c r="M30" i="11"/>
  <c r="U30" i="11"/>
  <c r="AC30" i="11"/>
  <c r="AK30" i="11"/>
  <c r="AS30" i="11"/>
  <c r="BA30" i="11"/>
  <c r="BI30" i="11"/>
  <c r="F30" i="11"/>
  <c r="N30" i="11"/>
  <c r="V30" i="11"/>
  <c r="AD30" i="11"/>
  <c r="AL30" i="11"/>
  <c r="AT30" i="11"/>
  <c r="BB30" i="11"/>
  <c r="J27" i="11"/>
  <c r="R27" i="11"/>
  <c r="Z27" i="11"/>
  <c r="AH27" i="11"/>
  <c r="AP27" i="11"/>
  <c r="AX27" i="11"/>
  <c r="BF27" i="11"/>
  <c r="D27" i="11"/>
  <c r="L27" i="11"/>
  <c r="T27" i="11"/>
  <c r="AB27" i="11"/>
  <c r="AJ27" i="11"/>
  <c r="AR27" i="11"/>
  <c r="AZ27" i="11"/>
  <c r="BH27" i="11"/>
  <c r="E27" i="11"/>
  <c r="M27" i="11"/>
  <c r="U27" i="11"/>
  <c r="AC27" i="11"/>
  <c r="AK27" i="11"/>
  <c r="AS27" i="11"/>
  <c r="BA27" i="11"/>
  <c r="BI27" i="11"/>
  <c r="Z26" i="11"/>
  <c r="BE26" i="11"/>
  <c r="AG26" i="11"/>
  <c r="H26" i="11"/>
  <c r="AH26" i="11"/>
  <c r="Q26" i="11"/>
  <c r="AN26" i="11"/>
  <c r="BF26" i="11"/>
  <c r="X26" i="11"/>
  <c r="AP26" i="11"/>
  <c r="Y26" i="11"/>
  <c r="AV26" i="11"/>
  <c r="D26" i="11"/>
  <c r="L26" i="11"/>
  <c r="T26" i="11"/>
  <c r="AB26" i="11"/>
  <c r="AJ26" i="11"/>
  <c r="AR26" i="11"/>
  <c r="AZ26" i="11"/>
  <c r="BH26" i="11"/>
  <c r="B26" i="11"/>
  <c r="K26" i="11"/>
  <c r="AI26" i="11"/>
  <c r="BG26" i="11"/>
  <c r="E26" i="11"/>
  <c r="M26" i="11"/>
  <c r="U26" i="11"/>
  <c r="AC26" i="11"/>
  <c r="AK26" i="11"/>
  <c r="AS26" i="11"/>
  <c r="BA26" i="11"/>
  <c r="BI26" i="11"/>
  <c r="S26" i="11"/>
  <c r="AQ26" i="11"/>
  <c r="F26" i="11"/>
  <c r="N26" i="11"/>
  <c r="V26" i="11"/>
  <c r="AD26" i="11"/>
  <c r="AL26" i="11"/>
  <c r="AT26" i="11"/>
  <c r="BB26" i="11"/>
  <c r="BJ26" i="11"/>
  <c r="C26" i="11"/>
  <c r="AA26" i="11"/>
  <c r="AY26" i="11"/>
  <c r="G26" i="11"/>
  <c r="O26" i="11"/>
  <c r="W26" i="11"/>
  <c r="AE26" i="11"/>
  <c r="AM26" i="11"/>
  <c r="AU26" i="11"/>
  <c r="BC26" i="11"/>
  <c r="L15" i="11"/>
  <c r="AB15" i="11"/>
  <c r="AR15" i="11"/>
  <c r="BH15" i="11"/>
  <c r="N15" i="11"/>
  <c r="AD15" i="11"/>
  <c r="AT15" i="11"/>
  <c r="BJ15" i="11"/>
  <c r="C15" i="11"/>
  <c r="S15" i="11"/>
  <c r="AI15" i="11"/>
  <c r="C14" i="11"/>
  <c r="AU14" i="11"/>
  <c r="S14" i="11"/>
  <c r="I13" i="11"/>
  <c r="V13" i="11"/>
  <c r="AJ13" i="11"/>
  <c r="AV13" i="11"/>
  <c r="BI13" i="11"/>
  <c r="P13" i="11"/>
  <c r="AC13" i="11"/>
  <c r="AO13" i="11"/>
  <c r="G12" i="11"/>
  <c r="O12" i="11"/>
  <c r="W12" i="11"/>
  <c r="AE12" i="11"/>
  <c r="AM12" i="11"/>
  <c r="AU12" i="11"/>
  <c r="BC12" i="11"/>
  <c r="BK12" i="11"/>
  <c r="H12" i="11"/>
  <c r="P12" i="11"/>
  <c r="X12" i="11"/>
  <c r="AF12" i="11"/>
  <c r="AN12" i="11"/>
  <c r="AV12" i="11"/>
  <c r="BD12" i="11"/>
  <c r="B12" i="11"/>
  <c r="AG12" i="11"/>
  <c r="AO12" i="11"/>
  <c r="AW12" i="11"/>
  <c r="C11" i="11"/>
  <c r="K11" i="11"/>
  <c r="S11" i="11"/>
  <c r="AA11" i="11"/>
  <c r="AI11" i="11"/>
  <c r="AQ11" i="11"/>
  <c r="AY11" i="11"/>
  <c r="BG11" i="11"/>
  <c r="E11" i="11"/>
  <c r="M11" i="11"/>
  <c r="U11" i="11"/>
  <c r="AC11" i="11"/>
  <c r="AK11" i="11"/>
  <c r="AS11" i="11"/>
  <c r="BA11" i="11"/>
  <c r="BI11" i="11"/>
  <c r="F11" i="11"/>
  <c r="N11" i="11"/>
  <c r="V11" i="11"/>
  <c r="AD11" i="11"/>
  <c r="AL11" i="11"/>
  <c r="AT11" i="11"/>
  <c r="BB11" i="11"/>
  <c r="G15" i="11"/>
  <c r="O15" i="11"/>
  <c r="W15" i="11"/>
  <c r="AE15" i="11"/>
  <c r="AM15" i="11"/>
  <c r="AU15" i="11"/>
  <c r="BC15" i="11"/>
  <c r="BK15" i="11"/>
  <c r="H15" i="11"/>
  <c r="P15" i="11"/>
  <c r="X15" i="11"/>
  <c r="AF15" i="11"/>
  <c r="AN15" i="11"/>
  <c r="AV15" i="11"/>
  <c r="BD15" i="11"/>
  <c r="B15" i="11"/>
  <c r="I15" i="11"/>
  <c r="Q15" i="11"/>
  <c r="Y15" i="11"/>
  <c r="AG15" i="11"/>
  <c r="AO15" i="11"/>
  <c r="AW15" i="11"/>
  <c r="BE15" i="11"/>
  <c r="J15" i="11"/>
  <c r="R15" i="11"/>
  <c r="Z15" i="11"/>
  <c r="AH15" i="11"/>
  <c r="AP15" i="11"/>
  <c r="AX15" i="11"/>
  <c r="G14" i="11"/>
  <c r="AA14" i="11"/>
  <c r="AV14" i="11"/>
  <c r="K14" i="11"/>
  <c r="AF14" i="11"/>
  <c r="BC14" i="11"/>
  <c r="O14" i="11"/>
  <c r="AI14" i="11"/>
  <c r="BD14" i="11"/>
  <c r="P14" i="11"/>
  <c r="AM14" i="11"/>
  <c r="I14" i="11"/>
  <c r="Q14" i="11"/>
  <c r="Y14" i="11"/>
  <c r="AG14" i="11"/>
  <c r="AO14" i="11"/>
  <c r="AW14" i="11"/>
  <c r="BE14" i="11"/>
  <c r="G13" i="11"/>
  <c r="O13" i="11"/>
  <c r="W13" i="11"/>
  <c r="AE13" i="11"/>
  <c r="AM13" i="11"/>
  <c r="AU13" i="11"/>
  <c r="BC13" i="11"/>
  <c r="BK13" i="11"/>
  <c r="J14" i="11"/>
  <c r="R14" i="11"/>
  <c r="Z14" i="11"/>
  <c r="AH14" i="11"/>
  <c r="AP14" i="11"/>
  <c r="AX14" i="11"/>
  <c r="BF14" i="11"/>
  <c r="L14" i="11"/>
  <c r="AJ14" i="11"/>
  <c r="BH14" i="11"/>
  <c r="D14" i="11"/>
  <c r="T14" i="11"/>
  <c r="AB14" i="11"/>
  <c r="AR14" i="11"/>
  <c r="AZ14" i="11"/>
  <c r="J13" i="11"/>
  <c r="R13" i="11"/>
  <c r="Z13" i="11"/>
  <c r="AH13" i="11"/>
  <c r="AP13" i="11"/>
  <c r="AX13" i="11"/>
  <c r="BF13" i="11"/>
  <c r="E14" i="11"/>
  <c r="M14" i="11"/>
  <c r="U14" i="11"/>
  <c r="AC14" i="11"/>
  <c r="AK14" i="11"/>
  <c r="AS14" i="11"/>
  <c r="BA14" i="11"/>
  <c r="BI14" i="11"/>
  <c r="B13" i="11"/>
  <c r="C13" i="11"/>
  <c r="K13" i="11"/>
  <c r="S13" i="11"/>
  <c r="AA13" i="11"/>
  <c r="AI13" i="11"/>
  <c r="AQ13" i="11"/>
  <c r="AY13" i="11"/>
  <c r="F14" i="11"/>
  <c r="N14" i="11"/>
  <c r="V14" i="11"/>
  <c r="AD14" i="11"/>
  <c r="AL14" i="11"/>
  <c r="AT14" i="11"/>
  <c r="BB14" i="11"/>
  <c r="BJ14" i="11"/>
  <c r="E10" i="11"/>
  <c r="Y10" i="11"/>
  <c r="AV10" i="11"/>
  <c r="BA10" i="11"/>
  <c r="BB10" i="11"/>
  <c r="F10" i="11"/>
  <c r="Q10" i="11"/>
  <c r="AE10" i="11"/>
  <c r="AS10" i="11"/>
  <c r="BD10" i="11"/>
  <c r="G10" i="11"/>
  <c r="U10" i="11"/>
  <c r="AF10" i="11"/>
  <c r="AT10" i="11"/>
  <c r="BE10" i="11"/>
  <c r="H10" i="11"/>
  <c r="V10" i="11"/>
  <c r="AG10" i="11"/>
  <c r="AU10" i="11"/>
  <c r="BI10" i="11"/>
  <c r="J10" i="11"/>
  <c r="R10" i="11"/>
  <c r="Z10" i="11"/>
  <c r="AH10" i="11"/>
  <c r="AP10" i="11"/>
  <c r="AX10" i="11"/>
  <c r="BF10" i="11"/>
  <c r="C10" i="11"/>
  <c r="K10" i="11"/>
  <c r="S10" i="11"/>
  <c r="AA10" i="11"/>
  <c r="AI10" i="11"/>
  <c r="AQ10" i="11"/>
  <c r="AY10" i="11"/>
  <c r="BG10" i="11"/>
  <c r="D10" i="11"/>
  <c r="L10" i="11"/>
  <c r="T10" i="11"/>
  <c r="AB10" i="11"/>
  <c r="AJ10" i="11"/>
  <c r="AR10" i="11"/>
  <c r="AZ10" i="11"/>
  <c r="BF5" i="11"/>
  <c r="E5" i="11"/>
  <c r="M5" i="11"/>
  <c r="U5" i="11"/>
  <c r="AC5" i="11"/>
  <c r="AK5" i="11"/>
  <c r="AS5" i="11"/>
  <c r="BA5" i="11"/>
  <c r="BI5" i="11"/>
  <c r="L5" i="11"/>
  <c r="AJ5" i="11"/>
  <c r="AZ5" i="11"/>
  <c r="F5" i="11"/>
  <c r="N5" i="11"/>
  <c r="V5" i="11"/>
  <c r="AD5" i="11"/>
  <c r="AL5" i="11"/>
  <c r="AT5" i="11"/>
  <c r="BB5" i="11"/>
  <c r="BJ5" i="11"/>
  <c r="D5" i="11"/>
  <c r="T5" i="11"/>
  <c r="AB5" i="11"/>
  <c r="AR5" i="11"/>
  <c r="BH5" i="11"/>
  <c r="G5" i="11"/>
  <c r="O5" i="11"/>
  <c r="W5" i="11"/>
  <c r="AE5" i="11"/>
  <c r="AM5" i="11"/>
  <c r="AU5" i="11"/>
  <c r="BC5" i="11"/>
  <c r="BK5" i="11"/>
  <c r="B5" i="11"/>
  <c r="I5" i="11"/>
  <c r="Q5" i="11"/>
  <c r="Y5" i="11"/>
  <c r="AG5" i="11"/>
  <c r="AO5" i="11"/>
  <c r="AW5" i="11"/>
  <c r="BE5" i="11"/>
  <c r="J5" i="11"/>
  <c r="R5" i="11"/>
  <c r="Z5" i="11"/>
  <c r="AH5" i="11"/>
  <c r="AP5" i="11"/>
  <c r="AX5" i="11"/>
  <c r="M4" i="11"/>
  <c r="AC4" i="11"/>
  <c r="AS4" i="11"/>
  <c r="BI4" i="11"/>
  <c r="O4" i="11"/>
  <c r="AE4" i="11"/>
  <c r="AU4" i="11"/>
  <c r="BK4" i="11"/>
  <c r="C4" i="11"/>
  <c r="S4" i="11"/>
  <c r="AI4" i="11"/>
  <c r="BE2" i="11"/>
  <c r="P2" i="11"/>
  <c r="AI2" i="11"/>
  <c r="BF2" i="11"/>
  <c r="BH2" i="11"/>
  <c r="T2" i="11"/>
  <c r="AR2" i="11"/>
  <c r="P7" i="11"/>
  <c r="AV7" i="11"/>
  <c r="M2" i="11"/>
  <c r="U2" i="11"/>
  <c r="AC2" i="11"/>
  <c r="AK2" i="11"/>
  <c r="AS2" i="11"/>
  <c r="BA2" i="11"/>
  <c r="BI2" i="11"/>
  <c r="H4" i="11"/>
  <c r="P4" i="11"/>
  <c r="X4" i="11"/>
  <c r="AF4" i="11"/>
  <c r="AN4" i="11"/>
  <c r="AV4" i="11"/>
  <c r="BD4" i="11"/>
  <c r="F6" i="11"/>
  <c r="N6" i="11"/>
  <c r="V6" i="11"/>
  <c r="AD6" i="11"/>
  <c r="AL6" i="11"/>
  <c r="AT6" i="11"/>
  <c r="BB6" i="11"/>
  <c r="BJ6" i="11"/>
  <c r="I7" i="11"/>
  <c r="Q7" i="11"/>
  <c r="Y7" i="11"/>
  <c r="AG7" i="11"/>
  <c r="AO7" i="11"/>
  <c r="AW7" i="11"/>
  <c r="BE7" i="11"/>
  <c r="D2" i="11"/>
  <c r="AB2" i="11"/>
  <c r="AZ2" i="11"/>
  <c r="H7" i="11"/>
  <c r="AF7" i="11"/>
  <c r="BD7" i="11"/>
  <c r="E2" i="11"/>
  <c r="F2" i="11"/>
  <c r="N2" i="11"/>
  <c r="V2" i="11"/>
  <c r="AD2" i="11"/>
  <c r="AL2" i="11"/>
  <c r="AT2" i="11"/>
  <c r="BB2" i="11"/>
  <c r="BJ2" i="11"/>
  <c r="I4" i="11"/>
  <c r="Q4" i="11"/>
  <c r="Y4" i="11"/>
  <c r="AG4" i="11"/>
  <c r="AO4" i="11"/>
  <c r="AW4" i="11"/>
  <c r="BE4" i="11"/>
  <c r="G6" i="11"/>
  <c r="O6" i="11"/>
  <c r="W6" i="11"/>
  <c r="AE6" i="11"/>
  <c r="AM6" i="11"/>
  <c r="AU6" i="11"/>
  <c r="BC6" i="11"/>
  <c r="BK6" i="11"/>
  <c r="J7" i="11"/>
  <c r="R7" i="11"/>
  <c r="Z7" i="11"/>
  <c r="AH7" i="11"/>
  <c r="AP7" i="11"/>
  <c r="AX7" i="11"/>
  <c r="BF7" i="11"/>
  <c r="B6" i="11"/>
  <c r="L2" i="11"/>
  <c r="AJ2" i="11"/>
  <c r="X7" i="11"/>
  <c r="AN7" i="11"/>
  <c r="B4" i="11"/>
  <c r="G2" i="11"/>
  <c r="O2" i="11"/>
  <c r="W2" i="11"/>
  <c r="AE2" i="11"/>
  <c r="AM2" i="11"/>
  <c r="AU2" i="11"/>
  <c r="BC2" i="11"/>
  <c r="BK2" i="11"/>
  <c r="J4" i="11"/>
  <c r="R4" i="11"/>
  <c r="Z4" i="11"/>
  <c r="AH4" i="11"/>
  <c r="AP4" i="11"/>
  <c r="AX4" i="11"/>
  <c r="BF4" i="11"/>
  <c r="H6" i="11"/>
  <c r="P6" i="11"/>
  <c r="X6" i="11"/>
  <c r="AF6" i="11"/>
  <c r="AN6" i="11"/>
  <c r="AV6" i="11"/>
  <c r="BD6" i="11"/>
  <c r="C7" i="11"/>
  <c r="K7" i="11"/>
  <c r="S7" i="11"/>
  <c r="AA7" i="11"/>
  <c r="AI7" i="11"/>
  <c r="AQ7" i="11"/>
  <c r="AY7" i="11"/>
  <c r="BG7" i="11"/>
  <c r="B7" i="11"/>
  <c r="D7" i="11"/>
  <c r="L7" i="11"/>
  <c r="T7" i="11"/>
  <c r="AB7" i="11"/>
  <c r="AJ7" i="11"/>
  <c r="AR7" i="11"/>
  <c r="AZ7" i="11"/>
  <c r="BH7" i="11"/>
  <c r="I2" i="11"/>
  <c r="Q2" i="11"/>
  <c r="Y2" i="11"/>
  <c r="AG2" i="11"/>
  <c r="AO2" i="11"/>
  <c r="AW2" i="11"/>
  <c r="D4" i="11"/>
  <c r="L4" i="11"/>
  <c r="T4" i="11"/>
  <c r="AB4" i="11"/>
  <c r="AJ4" i="11"/>
  <c r="AR4" i="11"/>
  <c r="AZ4" i="11"/>
  <c r="J6" i="11"/>
  <c r="R6" i="11"/>
  <c r="Z6" i="11"/>
  <c r="AH6" i="11"/>
  <c r="AP6" i="11"/>
  <c r="AX6" i="11"/>
  <c r="E7" i="11"/>
  <c r="M7" i="11"/>
  <c r="U7" i="11"/>
  <c r="AC7" i="11"/>
  <c r="AK7" i="11"/>
  <c r="AS7" i="11"/>
  <c r="BA7" i="11"/>
  <c r="B20" i="9" l="1"/>
  <c r="B21" i="9"/>
  <c r="B51" i="9"/>
  <c r="B50" i="9"/>
  <c r="B49" i="9"/>
  <c r="B48" i="9"/>
  <c r="B47" i="9"/>
  <c r="B46" i="9"/>
  <c r="B42" i="9"/>
  <c r="B38" i="9"/>
  <c r="B33" i="9"/>
  <c r="B32" i="9"/>
  <c r="B29" i="9"/>
  <c r="B28" i="9"/>
  <c r="B27" i="9"/>
  <c r="B26" i="9"/>
  <c r="B25" i="9"/>
  <c r="B24" i="9"/>
  <c r="B23" i="9"/>
  <c r="B22" i="9"/>
  <c r="BF3" i="11" l="1"/>
  <c r="AX3" i="11"/>
  <c r="AP3" i="11"/>
  <c r="AH3" i="11"/>
  <c r="Z3" i="11"/>
  <c r="R3" i="11"/>
  <c r="J3" i="11"/>
  <c r="BK3" i="11"/>
  <c r="AE3" i="11"/>
  <c r="BA3" i="11"/>
  <c r="U3" i="11"/>
  <c r="B3" i="11"/>
  <c r="AJ3" i="11"/>
  <c r="D3" i="11"/>
  <c r="BG3" i="11"/>
  <c r="AA3" i="11"/>
  <c r="BE3" i="11"/>
  <c r="AW3" i="11"/>
  <c r="AO3" i="11"/>
  <c r="AG3" i="11"/>
  <c r="Y3" i="11"/>
  <c r="Q3" i="11"/>
  <c r="I3" i="11"/>
  <c r="BC3" i="11"/>
  <c r="W3" i="11"/>
  <c r="G3" i="11"/>
  <c r="AS3" i="11"/>
  <c r="M3" i="11"/>
  <c r="AZ3" i="11"/>
  <c r="T3" i="11"/>
  <c r="AY3" i="11"/>
  <c r="K3" i="11"/>
  <c r="BD3" i="11"/>
  <c r="AV3" i="11"/>
  <c r="AN3" i="11"/>
  <c r="AF3" i="11"/>
  <c r="X3" i="11"/>
  <c r="P3" i="11"/>
  <c r="H3" i="11"/>
  <c r="AU3" i="11"/>
  <c r="AM3" i="11"/>
  <c r="O3" i="11"/>
  <c r="BI3" i="11"/>
  <c r="AC3" i="11"/>
  <c r="E3" i="11"/>
  <c r="BH3" i="11"/>
  <c r="AB3" i="11"/>
  <c r="AQ3" i="11"/>
  <c r="C3" i="11"/>
  <c r="BJ3" i="11"/>
  <c r="BB3" i="11"/>
  <c r="AT3" i="11"/>
  <c r="AL3" i="11"/>
  <c r="AD3" i="11"/>
  <c r="V3" i="11"/>
  <c r="N3" i="11"/>
  <c r="F3" i="11"/>
  <c r="AK3" i="11"/>
  <c r="AR3" i="11"/>
  <c r="L3" i="11"/>
  <c r="AI3" i="11"/>
  <c r="S3" i="11"/>
  <c r="BF9" i="11"/>
  <c r="AX9" i="11"/>
  <c r="AP9" i="11"/>
  <c r="AH9" i="11"/>
  <c r="Z9" i="11"/>
  <c r="R9" i="11"/>
  <c r="J9" i="11"/>
  <c r="BJ9" i="11"/>
  <c r="V9" i="11"/>
  <c r="B9" i="11"/>
  <c r="BE9" i="11"/>
  <c r="AW9" i="11"/>
  <c r="AO9" i="11"/>
  <c r="AG9" i="11"/>
  <c r="Y9" i="11"/>
  <c r="Q9" i="11"/>
  <c r="I9" i="11"/>
  <c r="W9" i="11"/>
  <c r="AT9" i="11"/>
  <c r="N9" i="11"/>
  <c r="BD9" i="11"/>
  <c r="AV9" i="11"/>
  <c r="AN9" i="11"/>
  <c r="AF9" i="11"/>
  <c r="X9" i="11"/>
  <c r="P9" i="11"/>
  <c r="H9" i="11"/>
  <c r="BK9" i="11"/>
  <c r="BC9" i="11"/>
  <c r="AU9" i="11"/>
  <c r="AM9" i="11"/>
  <c r="AE9" i="11"/>
  <c r="O9" i="11"/>
  <c r="G9" i="11"/>
  <c r="AL9" i="11"/>
  <c r="F9" i="11"/>
  <c r="BI9" i="11"/>
  <c r="BA9" i="11"/>
  <c r="AS9" i="11"/>
  <c r="AK9" i="11"/>
  <c r="AC9" i="11"/>
  <c r="U9" i="11"/>
  <c r="M9" i="11"/>
  <c r="E9" i="11"/>
  <c r="BH9" i="11"/>
  <c r="AZ9" i="11"/>
  <c r="AR9" i="11"/>
  <c r="AJ9" i="11"/>
  <c r="AB9" i="11"/>
  <c r="T9" i="11"/>
  <c r="L9" i="11"/>
  <c r="D9" i="11"/>
  <c r="BG9" i="11"/>
  <c r="AY9" i="11"/>
  <c r="AQ9" i="11"/>
  <c r="AI9" i="11"/>
  <c r="AA9" i="11"/>
  <c r="S9" i="11"/>
  <c r="K9" i="11"/>
  <c r="C9" i="11"/>
  <c r="BB9" i="11"/>
  <c r="AD9" i="11"/>
  <c r="C32" i="10"/>
  <c r="D32" i="10"/>
  <c r="E32" i="10"/>
  <c r="F32" i="10"/>
  <c r="G32" i="10"/>
  <c r="H32" i="10"/>
  <c r="I32" i="10"/>
  <c r="J32" i="10"/>
  <c r="K32" i="10"/>
  <c r="L32" i="10"/>
  <c r="M32" i="10"/>
  <c r="N32" i="10"/>
  <c r="O32" i="10"/>
  <c r="P32" i="10"/>
  <c r="Q32" i="10"/>
  <c r="R32" i="10"/>
  <c r="S32" i="10"/>
  <c r="T32" i="10"/>
  <c r="U32" i="10"/>
  <c r="V32" i="10"/>
  <c r="W32" i="10"/>
  <c r="X32" i="10"/>
  <c r="Y32" i="10"/>
  <c r="Z32" i="10"/>
  <c r="AA32" i="10"/>
  <c r="AB32" i="10"/>
  <c r="AC32" i="10"/>
  <c r="AD32" i="10"/>
  <c r="AE32" i="10"/>
  <c r="AF32" i="10"/>
  <c r="AG32" i="10"/>
  <c r="AH32" i="10"/>
  <c r="AI32" i="10"/>
  <c r="AJ32" i="10"/>
  <c r="AK32" i="10"/>
  <c r="AL32" i="10"/>
  <c r="AM32" i="10"/>
  <c r="AN32" i="10"/>
  <c r="AO32" i="10"/>
  <c r="AP32" i="10"/>
  <c r="AQ32" i="10"/>
  <c r="AR32" i="10"/>
  <c r="AS32" i="10"/>
  <c r="AT32" i="10"/>
  <c r="AU32" i="10"/>
  <c r="AV32" i="10"/>
  <c r="AW32" i="10"/>
  <c r="AX32" i="10"/>
  <c r="AY32" i="10"/>
  <c r="AZ32" i="10"/>
  <c r="BA32" i="10"/>
  <c r="BB32" i="10"/>
  <c r="BC32" i="10"/>
  <c r="BD32" i="10"/>
  <c r="BE32" i="10"/>
  <c r="BF32" i="10"/>
  <c r="BG32" i="10"/>
  <c r="BH32" i="10"/>
  <c r="BI32" i="10"/>
  <c r="BJ32" i="10"/>
  <c r="BK32" i="10"/>
  <c r="C33" i="10"/>
  <c r="D33" i="10"/>
  <c r="E33" i="10"/>
  <c r="F33" i="10"/>
  <c r="G33" i="10"/>
  <c r="H33" i="10"/>
  <c r="I33" i="10"/>
  <c r="J33" i="10"/>
  <c r="K33" i="10"/>
  <c r="L33" i="10"/>
  <c r="M33" i="10"/>
  <c r="N33" i="10"/>
  <c r="O33" i="10"/>
  <c r="P33" i="10"/>
  <c r="Q33" i="10"/>
  <c r="R33" i="10"/>
  <c r="S33" i="10"/>
  <c r="T33" i="10"/>
  <c r="U33" i="10"/>
  <c r="V33" i="10"/>
  <c r="W33" i="10"/>
  <c r="X33" i="10"/>
  <c r="Y33" i="10"/>
  <c r="Z33" i="10"/>
  <c r="AA33" i="10"/>
  <c r="AB33" i="10"/>
  <c r="AC33" i="10"/>
  <c r="AD33" i="10"/>
  <c r="AE33" i="10"/>
  <c r="AF33" i="10"/>
  <c r="AG33" i="10"/>
  <c r="AH33" i="10"/>
  <c r="AI33" i="10"/>
  <c r="AJ33" i="10"/>
  <c r="AK33" i="10"/>
  <c r="AL33" i="10"/>
  <c r="AM33" i="10"/>
  <c r="AN33" i="10"/>
  <c r="AO33" i="10"/>
  <c r="AP33" i="10"/>
  <c r="AQ33" i="10"/>
  <c r="AR33" i="10"/>
  <c r="AS33" i="10"/>
  <c r="AT33" i="10"/>
  <c r="AU33" i="10"/>
  <c r="AV33" i="10"/>
  <c r="AW33" i="10"/>
  <c r="AX33" i="10"/>
  <c r="AY33" i="10"/>
  <c r="AZ33" i="10"/>
  <c r="BA33" i="10"/>
  <c r="BB33" i="10"/>
  <c r="BC33" i="10"/>
  <c r="BD33" i="10"/>
  <c r="BE33" i="10"/>
  <c r="BF33" i="10"/>
  <c r="BG33" i="10"/>
  <c r="BH33" i="10"/>
  <c r="BI33" i="10"/>
  <c r="BJ33" i="10"/>
  <c r="BK33" i="10"/>
  <c r="C34" i="10"/>
  <c r="D34" i="10"/>
  <c r="E34" i="10"/>
  <c r="F34" i="10"/>
  <c r="G34" i="10"/>
  <c r="H34" i="10"/>
  <c r="I34" i="10"/>
  <c r="J34" i="10"/>
  <c r="K34" i="10"/>
  <c r="L34" i="10"/>
  <c r="M34" i="10"/>
  <c r="N34" i="10"/>
  <c r="O34" i="10"/>
  <c r="P34" i="10"/>
  <c r="Q34" i="10"/>
  <c r="R34" i="10"/>
  <c r="S34" i="10"/>
  <c r="T34" i="10"/>
  <c r="U34" i="10"/>
  <c r="V34" i="10"/>
  <c r="W34" i="10"/>
  <c r="X34" i="10"/>
  <c r="Y34" i="10"/>
  <c r="Z34" i="10"/>
  <c r="AA34" i="10"/>
  <c r="AB34" i="10"/>
  <c r="AC34" i="10"/>
  <c r="AD34" i="10"/>
  <c r="AE34" i="10"/>
  <c r="AF34" i="10"/>
  <c r="AG34" i="10"/>
  <c r="AH34" i="10"/>
  <c r="AI34" i="10"/>
  <c r="AJ34" i="10"/>
  <c r="AK34" i="10"/>
  <c r="AL34" i="10"/>
  <c r="AM34" i="10"/>
  <c r="AN34" i="10"/>
  <c r="AO34" i="10"/>
  <c r="AP34" i="10"/>
  <c r="AQ34" i="10"/>
  <c r="AR34" i="10"/>
  <c r="AS34" i="10"/>
  <c r="AT34" i="10"/>
  <c r="AU34" i="10"/>
  <c r="AV34" i="10"/>
  <c r="AW34" i="10"/>
  <c r="AX34" i="10"/>
  <c r="AY34" i="10"/>
  <c r="AZ34" i="10"/>
  <c r="BA34" i="10"/>
  <c r="BB34" i="10"/>
  <c r="BC34" i="10"/>
  <c r="BD34" i="10"/>
  <c r="BE34" i="10"/>
  <c r="BF34" i="10"/>
  <c r="BG34" i="10"/>
  <c r="BH34" i="10"/>
  <c r="BI34" i="10"/>
  <c r="BJ34" i="10"/>
  <c r="BK34" i="10"/>
  <c r="C35" i="10"/>
  <c r="D35" i="10"/>
  <c r="E35" i="10"/>
  <c r="F35" i="10"/>
  <c r="G35" i="10"/>
  <c r="H35" i="10"/>
  <c r="I35" i="10"/>
  <c r="J35" i="10"/>
  <c r="K35" i="10"/>
  <c r="L35" i="10"/>
  <c r="M35" i="10"/>
  <c r="N35" i="10"/>
  <c r="O35" i="10"/>
  <c r="P35" i="10"/>
  <c r="Q35" i="10"/>
  <c r="R35" i="10"/>
  <c r="S35" i="10"/>
  <c r="T35" i="10"/>
  <c r="U35" i="10"/>
  <c r="V35" i="10"/>
  <c r="W35" i="10"/>
  <c r="X35" i="10"/>
  <c r="Y35" i="10"/>
  <c r="Z35" i="10"/>
  <c r="AA35" i="10"/>
  <c r="AB35" i="10"/>
  <c r="AC35" i="10"/>
  <c r="AD35" i="10"/>
  <c r="AE35" i="10"/>
  <c r="AF35" i="10"/>
  <c r="AG35" i="10"/>
  <c r="AH35" i="10"/>
  <c r="AI35" i="10"/>
  <c r="AJ35" i="10"/>
  <c r="AK35" i="10"/>
  <c r="AL35" i="10"/>
  <c r="AM35" i="10"/>
  <c r="AN35" i="10"/>
  <c r="AO35" i="10"/>
  <c r="AP35" i="10"/>
  <c r="AQ35" i="10"/>
  <c r="AR35" i="10"/>
  <c r="AS35" i="10"/>
  <c r="AT35" i="10"/>
  <c r="AU35" i="10"/>
  <c r="AV35" i="10"/>
  <c r="AW35" i="10"/>
  <c r="AX35" i="10"/>
  <c r="AY35" i="10"/>
  <c r="AZ35" i="10"/>
  <c r="BA35" i="10"/>
  <c r="BB35" i="10"/>
  <c r="BC35" i="10"/>
  <c r="BD35" i="10"/>
  <c r="BE35" i="10"/>
  <c r="BF35" i="10"/>
  <c r="BG35" i="10"/>
  <c r="BH35" i="10"/>
  <c r="BI35" i="10"/>
  <c r="BJ35" i="10"/>
  <c r="BK35" i="10"/>
  <c r="C36" i="10"/>
  <c r="D36" i="10"/>
  <c r="E36" i="10"/>
  <c r="F36" i="10"/>
  <c r="G36" i="10"/>
  <c r="H36" i="10"/>
  <c r="I36" i="10"/>
  <c r="J36" i="10"/>
  <c r="K36" i="10"/>
  <c r="L36" i="10"/>
  <c r="M36" i="10"/>
  <c r="N36" i="10"/>
  <c r="O36" i="10"/>
  <c r="P36" i="10"/>
  <c r="Q36" i="10"/>
  <c r="R36" i="10"/>
  <c r="S36" i="10"/>
  <c r="T36" i="10"/>
  <c r="U36" i="10"/>
  <c r="V36" i="10"/>
  <c r="W36" i="10"/>
  <c r="X36" i="10"/>
  <c r="Y36" i="10"/>
  <c r="Z36" i="10"/>
  <c r="AA36" i="10"/>
  <c r="AB36" i="10"/>
  <c r="AC36" i="10"/>
  <c r="AD36" i="10"/>
  <c r="AE36" i="10"/>
  <c r="AF36" i="10"/>
  <c r="AG36" i="10"/>
  <c r="AH36" i="10"/>
  <c r="AI36" i="10"/>
  <c r="AJ36" i="10"/>
  <c r="AK36" i="10"/>
  <c r="AL36" i="10"/>
  <c r="AM36" i="10"/>
  <c r="AN36" i="10"/>
  <c r="AO36" i="10"/>
  <c r="AP36" i="10"/>
  <c r="AQ36" i="10"/>
  <c r="AR36" i="10"/>
  <c r="AS36" i="10"/>
  <c r="AT36" i="10"/>
  <c r="AU36" i="10"/>
  <c r="AV36" i="10"/>
  <c r="AW36" i="10"/>
  <c r="AX36" i="10"/>
  <c r="AY36" i="10"/>
  <c r="AZ36" i="10"/>
  <c r="BA36" i="10"/>
  <c r="BB36" i="10"/>
  <c r="BC36" i="10"/>
  <c r="BD36" i="10"/>
  <c r="BE36" i="10"/>
  <c r="BF36" i="10"/>
  <c r="BG36" i="10"/>
  <c r="BH36" i="10"/>
  <c r="BI36" i="10"/>
  <c r="BJ36" i="10"/>
  <c r="BK36" i="10"/>
  <c r="C37" i="10"/>
  <c r="D37" i="10"/>
  <c r="E37" i="10"/>
  <c r="F37" i="10"/>
  <c r="G37" i="10"/>
  <c r="H37" i="10"/>
  <c r="I37" i="10"/>
  <c r="J37" i="10"/>
  <c r="K37" i="10"/>
  <c r="L37" i="10"/>
  <c r="M37" i="10"/>
  <c r="N37" i="10"/>
  <c r="O37" i="10"/>
  <c r="P37" i="10"/>
  <c r="Q37" i="10"/>
  <c r="R37" i="10"/>
  <c r="S37" i="10"/>
  <c r="T37" i="10"/>
  <c r="U37" i="10"/>
  <c r="V37" i="10"/>
  <c r="W37" i="10"/>
  <c r="X37" i="10"/>
  <c r="Y37" i="10"/>
  <c r="Z37" i="10"/>
  <c r="AA37" i="10"/>
  <c r="AB37" i="10"/>
  <c r="AC37" i="10"/>
  <c r="AD37" i="10"/>
  <c r="AE37" i="10"/>
  <c r="AF37" i="10"/>
  <c r="AG37" i="10"/>
  <c r="AH37" i="10"/>
  <c r="AI37" i="10"/>
  <c r="AJ37" i="10"/>
  <c r="AK37" i="10"/>
  <c r="AL37" i="10"/>
  <c r="AM37" i="10"/>
  <c r="AN37" i="10"/>
  <c r="AO37" i="10"/>
  <c r="AP37" i="10"/>
  <c r="AQ37" i="10"/>
  <c r="AR37" i="10"/>
  <c r="AS37" i="10"/>
  <c r="AT37" i="10"/>
  <c r="AU37" i="10"/>
  <c r="AV37" i="10"/>
  <c r="AW37" i="10"/>
  <c r="AX37" i="10"/>
  <c r="AY37" i="10"/>
  <c r="AZ37" i="10"/>
  <c r="BA37" i="10"/>
  <c r="BB37" i="10"/>
  <c r="BC37" i="10"/>
  <c r="BD37" i="10"/>
  <c r="BE37" i="10"/>
  <c r="BF37" i="10"/>
  <c r="BG37" i="10"/>
  <c r="BH37" i="10"/>
  <c r="BI37" i="10"/>
  <c r="BJ37" i="10"/>
  <c r="BK37" i="10"/>
  <c r="C38" i="10"/>
  <c r="D38" i="10"/>
  <c r="E38" i="10"/>
  <c r="F38" i="10"/>
  <c r="G38" i="10"/>
  <c r="H38" i="10"/>
  <c r="I38" i="10"/>
  <c r="J38" i="10"/>
  <c r="K38" i="10"/>
  <c r="L38" i="10"/>
  <c r="M38" i="10"/>
  <c r="N38" i="10"/>
  <c r="O38" i="10"/>
  <c r="P38" i="10"/>
  <c r="Q38" i="10"/>
  <c r="R38" i="10"/>
  <c r="S38" i="10"/>
  <c r="T38" i="10"/>
  <c r="U38" i="10"/>
  <c r="V38" i="10"/>
  <c r="W38" i="10"/>
  <c r="X38" i="10"/>
  <c r="Y38" i="10"/>
  <c r="Z38" i="10"/>
  <c r="AA38" i="10"/>
  <c r="AB38" i="10"/>
  <c r="AC38" i="10"/>
  <c r="AD38" i="10"/>
  <c r="AE38" i="10"/>
  <c r="AF38" i="10"/>
  <c r="AG38" i="10"/>
  <c r="AH38" i="10"/>
  <c r="AI38" i="10"/>
  <c r="AJ38" i="10"/>
  <c r="AK38" i="10"/>
  <c r="AL38" i="10"/>
  <c r="AM38" i="10"/>
  <c r="AN38" i="10"/>
  <c r="AO38" i="10"/>
  <c r="AP38" i="10"/>
  <c r="AQ38" i="10"/>
  <c r="AR38" i="10"/>
  <c r="AS38" i="10"/>
  <c r="AT38" i="10"/>
  <c r="AU38" i="10"/>
  <c r="AV38" i="10"/>
  <c r="AW38" i="10"/>
  <c r="AX38" i="10"/>
  <c r="AY38" i="10"/>
  <c r="AZ38" i="10"/>
  <c r="BA38" i="10"/>
  <c r="BB38" i="10"/>
  <c r="BC38" i="10"/>
  <c r="BD38" i="10"/>
  <c r="BE38" i="10"/>
  <c r="BF38" i="10"/>
  <c r="BG38" i="10"/>
  <c r="BH38" i="10"/>
  <c r="BI38" i="10"/>
  <c r="BJ38" i="10"/>
  <c r="BK38" i="10"/>
  <c r="C39" i="10"/>
  <c r="D39" i="10"/>
  <c r="E39" i="10"/>
  <c r="F39" i="10"/>
  <c r="G39" i="10"/>
  <c r="H39" i="10"/>
  <c r="I39" i="10"/>
  <c r="J39" i="10"/>
  <c r="K39" i="10"/>
  <c r="L39" i="10"/>
  <c r="M39" i="10"/>
  <c r="N39" i="10"/>
  <c r="O39" i="10"/>
  <c r="P39" i="10"/>
  <c r="Q39" i="10"/>
  <c r="R39" i="10"/>
  <c r="S39" i="10"/>
  <c r="T39" i="10"/>
  <c r="U39" i="10"/>
  <c r="V39" i="10"/>
  <c r="W39" i="10"/>
  <c r="X39" i="10"/>
  <c r="Y39" i="10"/>
  <c r="Z39" i="10"/>
  <c r="AA39" i="10"/>
  <c r="AB39" i="10"/>
  <c r="AC39" i="10"/>
  <c r="AD39" i="10"/>
  <c r="AE39" i="10"/>
  <c r="AF39" i="10"/>
  <c r="AG39" i="10"/>
  <c r="AH39" i="10"/>
  <c r="AI39" i="10"/>
  <c r="AJ39" i="10"/>
  <c r="AK39" i="10"/>
  <c r="AL39" i="10"/>
  <c r="AM39" i="10"/>
  <c r="AN39" i="10"/>
  <c r="AO39" i="10"/>
  <c r="AP39" i="10"/>
  <c r="AQ39" i="10"/>
  <c r="AR39" i="10"/>
  <c r="AS39" i="10"/>
  <c r="AT39" i="10"/>
  <c r="AU39" i="10"/>
  <c r="AV39" i="10"/>
  <c r="AW39" i="10"/>
  <c r="AX39" i="10"/>
  <c r="AY39" i="10"/>
  <c r="AZ39" i="10"/>
  <c r="BA39" i="10"/>
  <c r="BB39" i="10"/>
  <c r="BC39" i="10"/>
  <c r="BD39" i="10"/>
  <c r="BE39" i="10"/>
  <c r="BF39" i="10"/>
  <c r="BG39" i="10"/>
  <c r="BH39" i="10"/>
  <c r="BI39" i="10"/>
  <c r="BJ39" i="10"/>
  <c r="BK39" i="10"/>
  <c r="C40" i="10"/>
  <c r="D40" i="10"/>
  <c r="E40" i="10"/>
  <c r="F40" i="10"/>
  <c r="G40" i="10"/>
  <c r="H40" i="10"/>
  <c r="I40" i="10"/>
  <c r="J40" i="10"/>
  <c r="K40" i="10"/>
  <c r="L40" i="10"/>
  <c r="M40" i="10"/>
  <c r="N40" i="10"/>
  <c r="O40" i="10"/>
  <c r="P40" i="10"/>
  <c r="Q40" i="10"/>
  <c r="R40" i="10"/>
  <c r="S40" i="10"/>
  <c r="T40" i="10"/>
  <c r="U40" i="10"/>
  <c r="V40" i="10"/>
  <c r="W40" i="10"/>
  <c r="X40" i="10"/>
  <c r="Y40" i="10"/>
  <c r="Z40" i="10"/>
  <c r="AA40" i="10"/>
  <c r="AB40" i="10"/>
  <c r="AC40" i="10"/>
  <c r="AD40" i="10"/>
  <c r="AE40" i="10"/>
  <c r="AF40" i="10"/>
  <c r="AG40" i="10"/>
  <c r="AH40" i="10"/>
  <c r="AI40" i="10"/>
  <c r="AJ40" i="10"/>
  <c r="AK40" i="10"/>
  <c r="AL40" i="10"/>
  <c r="AM40" i="10"/>
  <c r="AN40" i="10"/>
  <c r="AO40" i="10"/>
  <c r="AP40" i="10"/>
  <c r="AQ40" i="10"/>
  <c r="AR40" i="10"/>
  <c r="AS40" i="10"/>
  <c r="AT40" i="10"/>
  <c r="AU40" i="10"/>
  <c r="AV40" i="10"/>
  <c r="AW40" i="10"/>
  <c r="AX40" i="10"/>
  <c r="AY40" i="10"/>
  <c r="AZ40" i="10"/>
  <c r="BA40" i="10"/>
  <c r="BB40" i="10"/>
  <c r="BC40" i="10"/>
  <c r="BD40" i="10"/>
  <c r="BE40" i="10"/>
  <c r="BF40" i="10"/>
  <c r="BG40" i="10"/>
  <c r="BH40" i="10"/>
  <c r="BI40" i="10"/>
  <c r="BJ40" i="10"/>
  <c r="BK40" i="10"/>
  <c r="C41" i="10"/>
  <c r="D41" i="10"/>
  <c r="E41" i="10"/>
  <c r="F41" i="10"/>
  <c r="G41" i="10"/>
  <c r="H41" i="10"/>
  <c r="I41" i="10"/>
  <c r="J41" i="10"/>
  <c r="K41" i="10"/>
  <c r="L41" i="10"/>
  <c r="M41" i="10"/>
  <c r="N41" i="10"/>
  <c r="O41" i="10"/>
  <c r="P41" i="10"/>
  <c r="Q41" i="10"/>
  <c r="R41" i="10"/>
  <c r="S41" i="10"/>
  <c r="T41" i="10"/>
  <c r="U41" i="10"/>
  <c r="V41" i="10"/>
  <c r="W41" i="10"/>
  <c r="X41" i="10"/>
  <c r="Y41" i="10"/>
  <c r="Z41" i="10"/>
  <c r="AA41" i="10"/>
  <c r="AB41" i="10"/>
  <c r="AC41" i="10"/>
  <c r="AD41" i="10"/>
  <c r="AE41" i="10"/>
  <c r="AF41" i="10"/>
  <c r="AG41" i="10"/>
  <c r="AH41" i="10"/>
  <c r="AI41" i="10"/>
  <c r="AJ41" i="10"/>
  <c r="AK41" i="10"/>
  <c r="AL41" i="10"/>
  <c r="AM41" i="10"/>
  <c r="AN41" i="10"/>
  <c r="AO41" i="10"/>
  <c r="AP41" i="10"/>
  <c r="AQ41" i="10"/>
  <c r="AR41" i="10"/>
  <c r="AS41" i="10"/>
  <c r="AT41" i="10"/>
  <c r="AU41" i="10"/>
  <c r="AV41" i="10"/>
  <c r="AW41" i="10"/>
  <c r="AX41" i="10"/>
  <c r="AY41" i="10"/>
  <c r="AZ41" i="10"/>
  <c r="BA41" i="10"/>
  <c r="BB41" i="10"/>
  <c r="BC41" i="10"/>
  <c r="BD41" i="10"/>
  <c r="BE41" i="10"/>
  <c r="BF41" i="10"/>
  <c r="BG41" i="10"/>
  <c r="BH41" i="10"/>
  <c r="BI41" i="10"/>
  <c r="BJ41" i="10"/>
  <c r="BK41" i="10"/>
  <c r="C42" i="10"/>
  <c r="D42" i="10"/>
  <c r="E42" i="10"/>
  <c r="F42" i="10"/>
  <c r="G42" i="10"/>
  <c r="H42" i="10"/>
  <c r="I42" i="10"/>
  <c r="J42" i="10"/>
  <c r="K42" i="10"/>
  <c r="L42" i="10"/>
  <c r="M42" i="10"/>
  <c r="N42" i="10"/>
  <c r="O42" i="10"/>
  <c r="P42" i="10"/>
  <c r="Q42" i="10"/>
  <c r="R42" i="10"/>
  <c r="S42" i="10"/>
  <c r="T42" i="10"/>
  <c r="U42" i="10"/>
  <c r="V42" i="10"/>
  <c r="W42" i="10"/>
  <c r="X42" i="10"/>
  <c r="Y42" i="10"/>
  <c r="Z42" i="10"/>
  <c r="AA42" i="10"/>
  <c r="AB42" i="10"/>
  <c r="AC42" i="10"/>
  <c r="AD42" i="10"/>
  <c r="AE42" i="10"/>
  <c r="AF42" i="10"/>
  <c r="AG42" i="10"/>
  <c r="AH42" i="10"/>
  <c r="AI42" i="10"/>
  <c r="AJ42" i="10"/>
  <c r="AK42" i="10"/>
  <c r="AL42" i="10"/>
  <c r="AM42" i="10"/>
  <c r="AN42" i="10"/>
  <c r="AO42" i="10"/>
  <c r="AP42" i="10"/>
  <c r="AQ42" i="10"/>
  <c r="AR42" i="10"/>
  <c r="AS42" i="10"/>
  <c r="AT42" i="10"/>
  <c r="AU42" i="10"/>
  <c r="AV42" i="10"/>
  <c r="AW42" i="10"/>
  <c r="AX42" i="10"/>
  <c r="AY42" i="10"/>
  <c r="AZ42" i="10"/>
  <c r="BA42" i="10"/>
  <c r="BB42" i="10"/>
  <c r="BC42" i="10"/>
  <c r="BD42" i="10"/>
  <c r="BE42" i="10"/>
  <c r="BF42" i="10"/>
  <c r="BG42" i="10"/>
  <c r="BH42" i="10"/>
  <c r="BI42" i="10"/>
  <c r="BJ42" i="10"/>
  <c r="BK42" i="10"/>
  <c r="C43" i="10"/>
  <c r="D43" i="10"/>
  <c r="E43" i="10"/>
  <c r="F43" i="10"/>
  <c r="G43" i="10"/>
  <c r="H43" i="10"/>
  <c r="I43" i="10"/>
  <c r="J43" i="10"/>
  <c r="K43" i="10"/>
  <c r="L43" i="10"/>
  <c r="M43" i="10"/>
  <c r="N43" i="10"/>
  <c r="O43" i="10"/>
  <c r="P43" i="10"/>
  <c r="Q43" i="10"/>
  <c r="R43" i="10"/>
  <c r="S43" i="10"/>
  <c r="T43" i="10"/>
  <c r="U43" i="10"/>
  <c r="V43" i="10"/>
  <c r="W43" i="10"/>
  <c r="X43" i="10"/>
  <c r="Y43" i="10"/>
  <c r="Z43" i="10"/>
  <c r="AA43" i="10"/>
  <c r="AB43" i="10"/>
  <c r="AC43" i="10"/>
  <c r="AD43" i="10"/>
  <c r="AE43" i="10"/>
  <c r="AF43" i="10"/>
  <c r="AG43" i="10"/>
  <c r="AH43" i="10"/>
  <c r="AI43" i="10"/>
  <c r="AJ43" i="10"/>
  <c r="AK43" i="10"/>
  <c r="AL43" i="10"/>
  <c r="AM43" i="10"/>
  <c r="AN43" i="10"/>
  <c r="AO43" i="10"/>
  <c r="AP43" i="10"/>
  <c r="AQ43" i="10"/>
  <c r="AR43" i="10"/>
  <c r="AS43" i="10"/>
  <c r="AT43" i="10"/>
  <c r="AU43" i="10"/>
  <c r="AV43" i="10"/>
  <c r="AW43" i="10"/>
  <c r="AX43" i="10"/>
  <c r="AY43" i="10"/>
  <c r="AZ43" i="10"/>
  <c r="BA43" i="10"/>
  <c r="BB43" i="10"/>
  <c r="BC43" i="10"/>
  <c r="BD43" i="10"/>
  <c r="BE43" i="10"/>
  <c r="BF43" i="10"/>
  <c r="BG43" i="10"/>
  <c r="BH43" i="10"/>
  <c r="BI43" i="10"/>
  <c r="BJ43" i="10"/>
  <c r="BK43" i="10"/>
  <c r="C44" i="10"/>
  <c r="D44" i="10"/>
  <c r="E44" i="10"/>
  <c r="F44" i="10"/>
  <c r="G44" i="10"/>
  <c r="H44" i="10"/>
  <c r="I44" i="10"/>
  <c r="J44" i="10"/>
  <c r="K44" i="10"/>
  <c r="L44" i="10"/>
  <c r="M44" i="10"/>
  <c r="N44" i="10"/>
  <c r="O44" i="10"/>
  <c r="P44" i="10"/>
  <c r="Q44" i="10"/>
  <c r="R44" i="10"/>
  <c r="S44" i="10"/>
  <c r="T44" i="10"/>
  <c r="U44" i="10"/>
  <c r="V44" i="10"/>
  <c r="W44" i="10"/>
  <c r="X44" i="10"/>
  <c r="Y44" i="10"/>
  <c r="Z44" i="10"/>
  <c r="AA44" i="10"/>
  <c r="AB44" i="10"/>
  <c r="AC44" i="10"/>
  <c r="AD44" i="10"/>
  <c r="AE44" i="10"/>
  <c r="AF44" i="10"/>
  <c r="AG44" i="10"/>
  <c r="AH44" i="10"/>
  <c r="AI44" i="10"/>
  <c r="AJ44" i="10"/>
  <c r="AK44" i="10"/>
  <c r="AL44" i="10"/>
  <c r="AM44" i="10"/>
  <c r="AN44" i="10"/>
  <c r="AO44" i="10"/>
  <c r="AP44" i="10"/>
  <c r="AQ44" i="10"/>
  <c r="AR44" i="10"/>
  <c r="AS44" i="10"/>
  <c r="AT44" i="10"/>
  <c r="AU44" i="10"/>
  <c r="AV44" i="10"/>
  <c r="AW44" i="10"/>
  <c r="AX44" i="10"/>
  <c r="AY44" i="10"/>
  <c r="AZ44" i="10"/>
  <c r="BA44" i="10"/>
  <c r="BB44" i="10"/>
  <c r="BC44" i="10"/>
  <c r="BD44" i="10"/>
  <c r="BE44" i="10"/>
  <c r="BF44" i="10"/>
  <c r="BG44" i="10"/>
  <c r="BH44" i="10"/>
  <c r="BI44" i="10"/>
  <c r="BJ44" i="10"/>
  <c r="BK44" i="10"/>
  <c r="C45" i="10"/>
  <c r="D45" i="10"/>
  <c r="E45" i="10"/>
  <c r="F45" i="10"/>
  <c r="G45" i="10"/>
  <c r="H45" i="10"/>
  <c r="I45" i="10"/>
  <c r="J45" i="10"/>
  <c r="K45" i="10"/>
  <c r="L45" i="10"/>
  <c r="M45" i="10"/>
  <c r="N45" i="10"/>
  <c r="O45" i="10"/>
  <c r="P45" i="10"/>
  <c r="Q45" i="10"/>
  <c r="R45" i="10"/>
  <c r="S45" i="10"/>
  <c r="T45" i="10"/>
  <c r="U45" i="10"/>
  <c r="V45" i="10"/>
  <c r="W45" i="10"/>
  <c r="X45" i="10"/>
  <c r="Y45" i="10"/>
  <c r="Z45" i="10"/>
  <c r="AA45" i="10"/>
  <c r="AB45" i="10"/>
  <c r="AC45" i="10"/>
  <c r="AD45" i="10"/>
  <c r="AE45" i="10"/>
  <c r="AF45" i="10"/>
  <c r="AG45" i="10"/>
  <c r="AH45" i="10"/>
  <c r="AI45" i="10"/>
  <c r="AJ45" i="10"/>
  <c r="AK45" i="10"/>
  <c r="AL45" i="10"/>
  <c r="AM45" i="10"/>
  <c r="AN45" i="10"/>
  <c r="AO45" i="10"/>
  <c r="AP45" i="10"/>
  <c r="AQ45" i="10"/>
  <c r="AR45" i="10"/>
  <c r="AS45" i="10"/>
  <c r="AT45" i="10"/>
  <c r="AU45" i="10"/>
  <c r="AV45" i="10"/>
  <c r="AW45" i="10"/>
  <c r="AX45" i="10"/>
  <c r="AY45" i="10"/>
  <c r="AZ45" i="10"/>
  <c r="BA45" i="10"/>
  <c r="BB45" i="10"/>
  <c r="BC45" i="10"/>
  <c r="BD45" i="10"/>
  <c r="BE45" i="10"/>
  <c r="BF45" i="10"/>
  <c r="BG45" i="10"/>
  <c r="BH45" i="10"/>
  <c r="BI45" i="10"/>
  <c r="BJ45" i="10"/>
  <c r="BK45" i="10"/>
  <c r="C46" i="10"/>
  <c r="D46" i="10"/>
  <c r="E46" i="10"/>
  <c r="F46" i="10"/>
  <c r="G46" i="10"/>
  <c r="H46" i="10"/>
  <c r="I46" i="10"/>
  <c r="J46" i="10"/>
  <c r="K46" i="10"/>
  <c r="L46" i="10"/>
  <c r="M46" i="10"/>
  <c r="N46" i="10"/>
  <c r="O46" i="10"/>
  <c r="P46" i="10"/>
  <c r="Q46" i="10"/>
  <c r="R46" i="10"/>
  <c r="S46" i="10"/>
  <c r="T46" i="10"/>
  <c r="U46" i="10"/>
  <c r="V46" i="10"/>
  <c r="W46" i="10"/>
  <c r="X46" i="10"/>
  <c r="Y46" i="10"/>
  <c r="Z46" i="10"/>
  <c r="AA46" i="10"/>
  <c r="AB46" i="10"/>
  <c r="AC46" i="10"/>
  <c r="AD46" i="10"/>
  <c r="AE46" i="10"/>
  <c r="AF46" i="10"/>
  <c r="AG46" i="10"/>
  <c r="AH46" i="10"/>
  <c r="AI46" i="10"/>
  <c r="AJ46" i="10"/>
  <c r="AK46" i="10"/>
  <c r="AL46" i="10"/>
  <c r="AM46" i="10"/>
  <c r="AN46" i="10"/>
  <c r="AO46" i="10"/>
  <c r="AP46" i="10"/>
  <c r="AQ46" i="10"/>
  <c r="AR46" i="10"/>
  <c r="AS46" i="10"/>
  <c r="AT46" i="10"/>
  <c r="AU46" i="10"/>
  <c r="AV46" i="10"/>
  <c r="AW46" i="10"/>
  <c r="AX46" i="10"/>
  <c r="AY46" i="10"/>
  <c r="AZ46" i="10"/>
  <c r="BA46" i="10"/>
  <c r="BB46" i="10"/>
  <c r="BC46" i="10"/>
  <c r="BD46" i="10"/>
  <c r="BE46" i="10"/>
  <c r="BF46" i="10"/>
  <c r="BG46" i="10"/>
  <c r="BH46" i="10"/>
  <c r="BI46" i="10"/>
  <c r="BJ46" i="10"/>
  <c r="BK46" i="10"/>
  <c r="C47" i="10"/>
  <c r="D47" i="10"/>
  <c r="E47" i="10"/>
  <c r="F47" i="10"/>
  <c r="G47" i="10"/>
  <c r="H47" i="10"/>
  <c r="I47" i="10"/>
  <c r="J47" i="10"/>
  <c r="K47" i="10"/>
  <c r="L47" i="10"/>
  <c r="M47" i="10"/>
  <c r="N47" i="10"/>
  <c r="O47" i="10"/>
  <c r="P47" i="10"/>
  <c r="Q47" i="10"/>
  <c r="R47" i="10"/>
  <c r="S47" i="10"/>
  <c r="T47" i="10"/>
  <c r="U47" i="10"/>
  <c r="V47" i="10"/>
  <c r="W47" i="10"/>
  <c r="X47" i="10"/>
  <c r="Y47" i="10"/>
  <c r="Z47" i="10"/>
  <c r="AA47" i="10"/>
  <c r="AB47" i="10"/>
  <c r="AC47" i="10"/>
  <c r="AD47" i="10"/>
  <c r="AE47" i="10"/>
  <c r="AF47" i="10"/>
  <c r="AG47" i="10"/>
  <c r="AH47" i="10"/>
  <c r="AI47" i="10"/>
  <c r="AJ47" i="10"/>
  <c r="AK47" i="10"/>
  <c r="AL47" i="10"/>
  <c r="AM47" i="10"/>
  <c r="AN47" i="10"/>
  <c r="AO47" i="10"/>
  <c r="AP47" i="10"/>
  <c r="AQ47" i="10"/>
  <c r="AR47" i="10"/>
  <c r="AS47" i="10"/>
  <c r="AT47" i="10"/>
  <c r="AU47" i="10"/>
  <c r="AV47" i="10"/>
  <c r="AW47" i="10"/>
  <c r="AX47" i="10"/>
  <c r="AY47" i="10"/>
  <c r="AZ47" i="10"/>
  <c r="BA47" i="10"/>
  <c r="BB47" i="10"/>
  <c r="BC47" i="10"/>
  <c r="BD47" i="10"/>
  <c r="BE47" i="10"/>
  <c r="BF47" i="10"/>
  <c r="BG47" i="10"/>
  <c r="BH47" i="10"/>
  <c r="BI47" i="10"/>
  <c r="BJ47" i="10"/>
  <c r="BK47" i="10"/>
  <c r="C48" i="10"/>
  <c r="D48" i="10"/>
  <c r="E48" i="10"/>
  <c r="F48" i="10"/>
  <c r="G48" i="10"/>
  <c r="H48" i="10"/>
  <c r="I48" i="10"/>
  <c r="J48" i="10"/>
  <c r="K48" i="10"/>
  <c r="L48" i="10"/>
  <c r="M48" i="10"/>
  <c r="N48" i="10"/>
  <c r="O48" i="10"/>
  <c r="P48" i="10"/>
  <c r="Q48" i="10"/>
  <c r="R48" i="10"/>
  <c r="S48" i="10"/>
  <c r="T48" i="10"/>
  <c r="U48" i="10"/>
  <c r="V48" i="10"/>
  <c r="W48" i="10"/>
  <c r="X48" i="10"/>
  <c r="Y48" i="10"/>
  <c r="Z48" i="10"/>
  <c r="AA48" i="10"/>
  <c r="AB48" i="10"/>
  <c r="AC48" i="10"/>
  <c r="AD48" i="10"/>
  <c r="AE48" i="10"/>
  <c r="AF48" i="10"/>
  <c r="AG48" i="10"/>
  <c r="AH48" i="10"/>
  <c r="AI48" i="10"/>
  <c r="AJ48" i="10"/>
  <c r="AK48" i="10"/>
  <c r="AL48" i="10"/>
  <c r="AM48" i="10"/>
  <c r="AN48" i="10"/>
  <c r="AO48" i="10"/>
  <c r="AP48" i="10"/>
  <c r="AQ48" i="10"/>
  <c r="AR48" i="10"/>
  <c r="AS48" i="10"/>
  <c r="AT48" i="10"/>
  <c r="AU48" i="10"/>
  <c r="AV48" i="10"/>
  <c r="AW48" i="10"/>
  <c r="AX48" i="10"/>
  <c r="AY48" i="10"/>
  <c r="AZ48" i="10"/>
  <c r="BA48" i="10"/>
  <c r="BB48" i="10"/>
  <c r="BC48" i="10"/>
  <c r="BD48" i="10"/>
  <c r="BE48" i="10"/>
  <c r="BF48" i="10"/>
  <c r="BG48" i="10"/>
  <c r="BH48" i="10"/>
  <c r="BI48" i="10"/>
  <c r="BJ48" i="10"/>
  <c r="BK48" i="10"/>
  <c r="C49" i="10"/>
  <c r="D49" i="10"/>
  <c r="E49" i="10"/>
  <c r="F49" i="10"/>
  <c r="G49" i="10"/>
  <c r="H49" i="10"/>
  <c r="I49" i="10"/>
  <c r="J49" i="10"/>
  <c r="K49" i="10"/>
  <c r="L49" i="10"/>
  <c r="M49" i="10"/>
  <c r="N49" i="10"/>
  <c r="O49" i="10"/>
  <c r="P49" i="10"/>
  <c r="Q49" i="10"/>
  <c r="R49" i="10"/>
  <c r="S49" i="10"/>
  <c r="T49" i="10"/>
  <c r="U49" i="10"/>
  <c r="V49" i="10"/>
  <c r="W49" i="10"/>
  <c r="X49" i="10"/>
  <c r="Y49" i="10"/>
  <c r="Z49" i="10"/>
  <c r="AA49" i="10"/>
  <c r="AB49" i="10"/>
  <c r="AC49" i="10"/>
  <c r="AD49" i="10"/>
  <c r="AE49" i="10"/>
  <c r="AF49" i="10"/>
  <c r="AG49" i="10"/>
  <c r="AH49" i="10"/>
  <c r="AI49" i="10"/>
  <c r="AJ49" i="10"/>
  <c r="AK49" i="10"/>
  <c r="AL49" i="10"/>
  <c r="AM49" i="10"/>
  <c r="AN49" i="10"/>
  <c r="AO49" i="10"/>
  <c r="AP49" i="10"/>
  <c r="AQ49" i="10"/>
  <c r="AR49" i="10"/>
  <c r="AS49" i="10"/>
  <c r="AT49" i="10"/>
  <c r="AU49" i="10"/>
  <c r="AV49" i="10"/>
  <c r="AW49" i="10"/>
  <c r="AX49" i="10"/>
  <c r="AY49" i="10"/>
  <c r="AZ49" i="10"/>
  <c r="BA49" i="10"/>
  <c r="BB49" i="10"/>
  <c r="BC49" i="10"/>
  <c r="BD49" i="10"/>
  <c r="BE49" i="10"/>
  <c r="BF49" i="10"/>
  <c r="BG49" i="10"/>
  <c r="BH49" i="10"/>
  <c r="BI49" i="10"/>
  <c r="BJ49" i="10"/>
  <c r="BK49" i="10"/>
  <c r="C50" i="10"/>
  <c r="D50" i="10"/>
  <c r="E50" i="10"/>
  <c r="F50" i="10"/>
  <c r="G50" i="10"/>
  <c r="H50" i="10"/>
  <c r="I50" i="10"/>
  <c r="J50" i="10"/>
  <c r="K50" i="10"/>
  <c r="L50" i="10"/>
  <c r="M50" i="10"/>
  <c r="N50" i="10"/>
  <c r="O50" i="10"/>
  <c r="P50" i="10"/>
  <c r="Q50" i="10"/>
  <c r="R50" i="10"/>
  <c r="S50" i="10"/>
  <c r="T50" i="10"/>
  <c r="U50" i="10"/>
  <c r="V50" i="10"/>
  <c r="W50" i="10"/>
  <c r="X50" i="10"/>
  <c r="Y50" i="10"/>
  <c r="Z50" i="10"/>
  <c r="AA50" i="10"/>
  <c r="AB50" i="10"/>
  <c r="AC50" i="10"/>
  <c r="AD50" i="10"/>
  <c r="AE50" i="10"/>
  <c r="AF50" i="10"/>
  <c r="AG50" i="10"/>
  <c r="AH50" i="10"/>
  <c r="AI50" i="10"/>
  <c r="AJ50" i="10"/>
  <c r="AK50" i="10"/>
  <c r="AL50" i="10"/>
  <c r="AM50" i="10"/>
  <c r="AN50" i="10"/>
  <c r="AO50" i="10"/>
  <c r="AP50" i="10"/>
  <c r="AQ50" i="10"/>
  <c r="AR50" i="10"/>
  <c r="AS50" i="10"/>
  <c r="AT50" i="10"/>
  <c r="AU50" i="10"/>
  <c r="AV50" i="10"/>
  <c r="AW50" i="10"/>
  <c r="AX50" i="10"/>
  <c r="AY50" i="10"/>
  <c r="AZ50" i="10"/>
  <c r="BA50" i="10"/>
  <c r="BB50" i="10"/>
  <c r="BC50" i="10"/>
  <c r="BD50" i="10"/>
  <c r="BE50" i="10"/>
  <c r="BF50" i="10"/>
  <c r="BG50" i="10"/>
  <c r="BH50" i="10"/>
  <c r="BI50" i="10"/>
  <c r="BJ50" i="10"/>
  <c r="BK50" i="10"/>
  <c r="C51" i="10"/>
  <c r="D51" i="10"/>
  <c r="E51" i="10"/>
  <c r="F51" i="10"/>
  <c r="G51" i="10"/>
  <c r="H51" i="10"/>
  <c r="I51" i="10"/>
  <c r="J51" i="10"/>
  <c r="K51" i="10"/>
  <c r="L51" i="10"/>
  <c r="M51" i="10"/>
  <c r="N51" i="10"/>
  <c r="O51" i="10"/>
  <c r="P51" i="10"/>
  <c r="Q51" i="10"/>
  <c r="R51" i="10"/>
  <c r="S51" i="10"/>
  <c r="T51" i="10"/>
  <c r="U51" i="10"/>
  <c r="V51" i="10"/>
  <c r="W51" i="10"/>
  <c r="X51" i="10"/>
  <c r="Y51" i="10"/>
  <c r="Z51" i="10"/>
  <c r="AA51" i="10"/>
  <c r="AB51" i="10"/>
  <c r="AC51" i="10"/>
  <c r="AD51" i="10"/>
  <c r="AE51" i="10"/>
  <c r="AF51" i="10"/>
  <c r="AG51" i="10"/>
  <c r="AH51" i="10"/>
  <c r="AI51" i="10"/>
  <c r="AJ51" i="10"/>
  <c r="AK51" i="10"/>
  <c r="AL51" i="10"/>
  <c r="AM51" i="10"/>
  <c r="AN51" i="10"/>
  <c r="AO51" i="10"/>
  <c r="AP51" i="10"/>
  <c r="AQ51" i="10"/>
  <c r="AR51" i="10"/>
  <c r="AS51" i="10"/>
  <c r="AT51" i="10"/>
  <c r="AU51" i="10"/>
  <c r="AV51" i="10"/>
  <c r="AW51" i="10"/>
  <c r="AX51" i="10"/>
  <c r="AY51" i="10"/>
  <c r="AZ51" i="10"/>
  <c r="BA51" i="10"/>
  <c r="BB51" i="10"/>
  <c r="BC51" i="10"/>
  <c r="BD51" i="10"/>
  <c r="BE51" i="10"/>
  <c r="BF51" i="10"/>
  <c r="BG51" i="10"/>
  <c r="BH51" i="10"/>
  <c r="BI51" i="10"/>
  <c r="BJ51" i="10"/>
  <c r="BK51" i="10"/>
  <c r="C52" i="10"/>
  <c r="D52" i="10"/>
  <c r="E52" i="10"/>
  <c r="F52" i="10"/>
  <c r="G52" i="10"/>
  <c r="H52" i="10"/>
  <c r="I52" i="10"/>
  <c r="J52" i="10"/>
  <c r="K52" i="10"/>
  <c r="L52" i="10"/>
  <c r="M52" i="10"/>
  <c r="N52" i="10"/>
  <c r="O52" i="10"/>
  <c r="P52" i="10"/>
  <c r="Q52" i="10"/>
  <c r="R52" i="10"/>
  <c r="S52" i="10"/>
  <c r="T52" i="10"/>
  <c r="U52" i="10"/>
  <c r="V52" i="10"/>
  <c r="W52" i="10"/>
  <c r="X52" i="10"/>
  <c r="Y52" i="10"/>
  <c r="Z52" i="10"/>
  <c r="AA52" i="10"/>
  <c r="AB52" i="10"/>
  <c r="AC52" i="10"/>
  <c r="AD52" i="10"/>
  <c r="AE52" i="10"/>
  <c r="AF52" i="10"/>
  <c r="AG52" i="10"/>
  <c r="AH52" i="10"/>
  <c r="AI52" i="10"/>
  <c r="AJ52" i="10"/>
  <c r="AK52" i="10"/>
  <c r="AL52" i="10"/>
  <c r="AM52" i="10"/>
  <c r="AN52" i="10"/>
  <c r="AO52" i="10"/>
  <c r="AP52" i="10"/>
  <c r="AQ52" i="10"/>
  <c r="AR52" i="10"/>
  <c r="AS52" i="10"/>
  <c r="AT52" i="10"/>
  <c r="AU52" i="10"/>
  <c r="AV52" i="10"/>
  <c r="AW52" i="10"/>
  <c r="AX52" i="10"/>
  <c r="AY52" i="10"/>
  <c r="AZ52" i="10"/>
  <c r="BA52" i="10"/>
  <c r="BB52" i="10"/>
  <c r="BC52" i="10"/>
  <c r="BD52" i="10"/>
  <c r="BE52" i="10"/>
  <c r="BF52" i="10"/>
  <c r="BG52" i="10"/>
  <c r="BH52" i="10"/>
  <c r="BI52" i="10"/>
  <c r="BJ52" i="10"/>
  <c r="BK52" i="10"/>
  <c r="C53" i="10"/>
  <c r="D53" i="10"/>
  <c r="E53" i="10"/>
  <c r="F53" i="10"/>
  <c r="G53" i="10"/>
  <c r="H53" i="10"/>
  <c r="I53" i="10"/>
  <c r="J53" i="10"/>
  <c r="K53" i="10"/>
  <c r="L53" i="10"/>
  <c r="M53" i="10"/>
  <c r="N53" i="10"/>
  <c r="O53" i="10"/>
  <c r="P53" i="10"/>
  <c r="Q53" i="10"/>
  <c r="R53" i="10"/>
  <c r="S53" i="10"/>
  <c r="T53" i="10"/>
  <c r="U53" i="10"/>
  <c r="V53" i="10"/>
  <c r="W53" i="10"/>
  <c r="X53" i="10"/>
  <c r="Y53" i="10"/>
  <c r="Z53" i="10"/>
  <c r="AA53" i="10"/>
  <c r="AB53" i="10"/>
  <c r="AC53" i="10"/>
  <c r="AD53" i="10"/>
  <c r="AE53" i="10"/>
  <c r="AF53" i="10"/>
  <c r="AG53" i="10"/>
  <c r="AH53" i="10"/>
  <c r="AI53" i="10"/>
  <c r="AJ53" i="10"/>
  <c r="AK53" i="10"/>
  <c r="AL53" i="10"/>
  <c r="AM53" i="10"/>
  <c r="AN53" i="10"/>
  <c r="AO53" i="10"/>
  <c r="AP53" i="10"/>
  <c r="AQ53" i="10"/>
  <c r="AR53" i="10"/>
  <c r="AS53" i="10"/>
  <c r="AT53" i="10"/>
  <c r="AU53" i="10"/>
  <c r="AV53" i="10"/>
  <c r="AW53" i="10"/>
  <c r="AX53" i="10"/>
  <c r="AY53" i="10"/>
  <c r="AZ53" i="10"/>
  <c r="BA53" i="10"/>
  <c r="BB53" i="10"/>
  <c r="BC53" i="10"/>
  <c r="BD53" i="10"/>
  <c r="BE53" i="10"/>
  <c r="BF53" i="10"/>
  <c r="BG53" i="10"/>
  <c r="BH53" i="10"/>
  <c r="BI53" i="10"/>
  <c r="BJ53" i="10"/>
  <c r="BK53" i="10"/>
  <c r="C54" i="10"/>
  <c r="D54" i="10"/>
  <c r="E54" i="10"/>
  <c r="F54" i="10"/>
  <c r="G54" i="10"/>
  <c r="H54" i="10"/>
  <c r="I54" i="10"/>
  <c r="J54" i="10"/>
  <c r="K54" i="10"/>
  <c r="L54" i="10"/>
  <c r="M54" i="10"/>
  <c r="N54" i="10"/>
  <c r="O54" i="10"/>
  <c r="P54" i="10"/>
  <c r="Q54" i="10"/>
  <c r="R54" i="10"/>
  <c r="S54" i="10"/>
  <c r="T54" i="10"/>
  <c r="U54" i="10"/>
  <c r="V54" i="10"/>
  <c r="W54" i="10"/>
  <c r="X54" i="10"/>
  <c r="Y54" i="10"/>
  <c r="Z54" i="10"/>
  <c r="AA54" i="10"/>
  <c r="AB54" i="10"/>
  <c r="AC54" i="10"/>
  <c r="AD54" i="10"/>
  <c r="AE54" i="10"/>
  <c r="AF54" i="10"/>
  <c r="AG54" i="10"/>
  <c r="AH54" i="10"/>
  <c r="AI54" i="10"/>
  <c r="AJ54" i="10"/>
  <c r="AK54" i="10"/>
  <c r="AL54" i="10"/>
  <c r="AM54" i="10"/>
  <c r="AN54" i="10"/>
  <c r="AO54" i="10"/>
  <c r="AP54" i="10"/>
  <c r="AQ54" i="10"/>
  <c r="AR54" i="10"/>
  <c r="AS54" i="10"/>
  <c r="AT54" i="10"/>
  <c r="AU54" i="10"/>
  <c r="AV54" i="10"/>
  <c r="AW54" i="10"/>
  <c r="AX54" i="10"/>
  <c r="AY54" i="10"/>
  <c r="AZ54" i="10"/>
  <c r="BA54" i="10"/>
  <c r="BB54" i="10"/>
  <c r="BC54" i="10"/>
  <c r="BD54" i="10"/>
  <c r="BE54" i="10"/>
  <c r="BF54" i="10"/>
  <c r="BG54" i="10"/>
  <c r="BH54" i="10"/>
  <c r="BI54" i="10"/>
  <c r="BJ54" i="10"/>
  <c r="BK54" i="10"/>
  <c r="C55" i="10"/>
  <c r="D55" i="10"/>
  <c r="E55" i="10"/>
  <c r="F55" i="10"/>
  <c r="G55" i="10"/>
  <c r="H55" i="10"/>
  <c r="I55" i="10"/>
  <c r="J55" i="10"/>
  <c r="K55" i="10"/>
  <c r="L55" i="10"/>
  <c r="M55" i="10"/>
  <c r="N55" i="10"/>
  <c r="O55" i="10"/>
  <c r="P55" i="10"/>
  <c r="Q55" i="10"/>
  <c r="R55" i="10"/>
  <c r="S55" i="10"/>
  <c r="T55" i="10"/>
  <c r="U55" i="10"/>
  <c r="V55" i="10"/>
  <c r="W55" i="10"/>
  <c r="X55" i="10"/>
  <c r="Y55" i="10"/>
  <c r="Z55" i="10"/>
  <c r="AA55" i="10"/>
  <c r="AB55" i="10"/>
  <c r="AC55" i="10"/>
  <c r="AD55" i="10"/>
  <c r="AE55" i="10"/>
  <c r="AF55" i="10"/>
  <c r="AG55" i="10"/>
  <c r="AH55" i="10"/>
  <c r="AI55" i="10"/>
  <c r="AJ55" i="10"/>
  <c r="AK55" i="10"/>
  <c r="AL55" i="10"/>
  <c r="AM55" i="10"/>
  <c r="AN55" i="10"/>
  <c r="AO55" i="10"/>
  <c r="AP55" i="10"/>
  <c r="AQ55" i="10"/>
  <c r="AR55" i="10"/>
  <c r="AS55" i="10"/>
  <c r="AT55" i="10"/>
  <c r="AU55" i="10"/>
  <c r="AV55" i="10"/>
  <c r="AW55" i="10"/>
  <c r="AX55" i="10"/>
  <c r="AY55" i="10"/>
  <c r="AZ55" i="10"/>
  <c r="BA55" i="10"/>
  <c r="BB55" i="10"/>
  <c r="BC55" i="10"/>
  <c r="BD55" i="10"/>
  <c r="BE55" i="10"/>
  <c r="BF55" i="10"/>
  <c r="BG55" i="10"/>
  <c r="BH55" i="10"/>
  <c r="BI55" i="10"/>
  <c r="BJ55" i="10"/>
  <c r="BK55" i="10"/>
  <c r="C56" i="10"/>
  <c r="D56" i="10"/>
  <c r="E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V56" i="10"/>
  <c r="W56" i="10"/>
  <c r="X56" i="10"/>
  <c r="Y56" i="10"/>
  <c r="Z56" i="10"/>
  <c r="AA56" i="10"/>
  <c r="AB56" i="10"/>
  <c r="AC56" i="10"/>
  <c r="AD56" i="10"/>
  <c r="AE56" i="10"/>
  <c r="AF56" i="10"/>
  <c r="AG56" i="10"/>
  <c r="AH56" i="10"/>
  <c r="AI56" i="10"/>
  <c r="AJ56" i="10"/>
  <c r="AK56" i="10"/>
  <c r="AL56" i="10"/>
  <c r="AM56" i="10"/>
  <c r="AN56" i="10"/>
  <c r="AO56" i="10"/>
  <c r="AP56" i="10"/>
  <c r="AQ56" i="10"/>
  <c r="AR56" i="10"/>
  <c r="AS56" i="10"/>
  <c r="AT56" i="10"/>
  <c r="AU56" i="10"/>
  <c r="AV56" i="10"/>
  <c r="AW56" i="10"/>
  <c r="AX56" i="10"/>
  <c r="AY56" i="10"/>
  <c r="AZ56" i="10"/>
  <c r="BA56" i="10"/>
  <c r="BB56" i="10"/>
  <c r="BC56" i="10"/>
  <c r="BD56" i="10"/>
  <c r="BE56" i="10"/>
  <c r="BF56" i="10"/>
  <c r="BG56" i="10"/>
  <c r="BH56" i="10"/>
  <c r="BI56" i="10"/>
  <c r="BJ56" i="10"/>
  <c r="BK56" i="10"/>
  <c r="C57" i="10"/>
  <c r="D57" i="10"/>
  <c r="E57" i="10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C58" i="10"/>
  <c r="D58" i="10"/>
  <c r="E58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X58" i="10"/>
  <c r="Y58" i="10"/>
  <c r="Z58" i="10"/>
  <c r="AA58" i="10"/>
  <c r="AB58" i="10"/>
  <c r="AC58" i="10"/>
  <c r="AD58" i="10"/>
  <c r="AE58" i="10"/>
  <c r="AF58" i="10"/>
  <c r="AG58" i="10"/>
  <c r="AH58" i="10"/>
  <c r="AI58" i="10"/>
  <c r="AJ58" i="10"/>
  <c r="AK58" i="10"/>
  <c r="AL58" i="10"/>
  <c r="AM58" i="10"/>
  <c r="AN58" i="10"/>
  <c r="AO58" i="10"/>
  <c r="AP58" i="10"/>
  <c r="AQ58" i="10"/>
  <c r="AR58" i="10"/>
  <c r="AS58" i="10"/>
  <c r="AT58" i="10"/>
  <c r="AU58" i="10"/>
  <c r="AV58" i="10"/>
  <c r="AW58" i="10"/>
  <c r="AX58" i="10"/>
  <c r="AY58" i="10"/>
  <c r="AZ58" i="10"/>
  <c r="BA58" i="10"/>
  <c r="BB58" i="10"/>
  <c r="BC58" i="10"/>
  <c r="BD58" i="10"/>
  <c r="BE58" i="10"/>
  <c r="BF58" i="10"/>
  <c r="BG58" i="10"/>
  <c r="BH58" i="10"/>
  <c r="BI58" i="10"/>
  <c r="BJ58" i="10"/>
  <c r="BK58" i="10"/>
  <c r="C59" i="10"/>
  <c r="D59" i="10"/>
  <c r="E59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X59" i="10"/>
  <c r="Y59" i="10"/>
  <c r="Z59" i="10"/>
  <c r="AA59" i="10"/>
  <c r="AB59" i="10"/>
  <c r="AC59" i="10"/>
  <c r="AD59" i="10"/>
  <c r="AE59" i="10"/>
  <c r="AF59" i="10"/>
  <c r="AG59" i="10"/>
  <c r="AH59" i="10"/>
  <c r="AI59" i="10"/>
  <c r="AJ59" i="10"/>
  <c r="AK59" i="10"/>
  <c r="AL59" i="10"/>
  <c r="AM59" i="10"/>
  <c r="AN59" i="10"/>
  <c r="AO59" i="10"/>
  <c r="AP59" i="10"/>
  <c r="AQ59" i="10"/>
  <c r="AR59" i="10"/>
  <c r="AS59" i="10"/>
  <c r="AT59" i="10"/>
  <c r="AU59" i="10"/>
  <c r="AV59" i="10"/>
  <c r="AW59" i="10"/>
  <c r="AX59" i="10"/>
  <c r="AY59" i="10"/>
  <c r="AZ59" i="10"/>
  <c r="BA59" i="10"/>
  <c r="BB59" i="10"/>
  <c r="BC59" i="10"/>
  <c r="BD59" i="10"/>
  <c r="BE59" i="10"/>
  <c r="BF59" i="10"/>
  <c r="BG59" i="10"/>
  <c r="BH59" i="10"/>
  <c r="BI59" i="10"/>
  <c r="BJ59" i="10"/>
  <c r="BK59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32" i="10"/>
  <c r="BI47" i="11" l="1"/>
  <c r="BI44" i="11"/>
  <c r="N46" i="11"/>
  <c r="AT47" i="11"/>
  <c r="X45" i="11"/>
  <c r="I46" i="11"/>
  <c r="BK61" i="10"/>
  <c r="BK39" i="11" s="1"/>
  <c r="BK46" i="11" s="1"/>
  <c r="AE61" i="10"/>
  <c r="AE39" i="11" s="1"/>
  <c r="AE46" i="11" s="1"/>
  <c r="BA61" i="10"/>
  <c r="BA39" i="11" s="1"/>
  <c r="BA47" i="11" s="1"/>
  <c r="AS61" i="10"/>
  <c r="AS39" i="11" s="1"/>
  <c r="AS47" i="11" s="1"/>
  <c r="U61" i="10"/>
  <c r="U39" i="11" s="1"/>
  <c r="U45" i="11" s="1"/>
  <c r="B61" i="10"/>
  <c r="B39" i="11" s="1"/>
  <c r="BD61" i="10"/>
  <c r="BD39" i="11" s="1"/>
  <c r="BD46" i="11" s="1"/>
  <c r="AV61" i="10"/>
  <c r="AV39" i="11" s="1"/>
  <c r="AV45" i="11" s="1"/>
  <c r="AN61" i="10"/>
  <c r="AN39" i="11" s="1"/>
  <c r="AN45" i="11" s="1"/>
  <c r="AF61" i="10"/>
  <c r="AF39" i="11" s="1"/>
  <c r="AF47" i="11" s="1"/>
  <c r="X61" i="10"/>
  <c r="X39" i="11" s="1"/>
  <c r="X44" i="11" s="1"/>
  <c r="P61" i="10"/>
  <c r="P39" i="11" s="1"/>
  <c r="P44" i="11" s="1"/>
  <c r="H61" i="10"/>
  <c r="H39" i="11" s="1"/>
  <c r="H46" i="11" s="1"/>
  <c r="BF61" i="10"/>
  <c r="BF39" i="11" s="1"/>
  <c r="BF45" i="11" s="1"/>
  <c r="AX61" i="10"/>
  <c r="AX39" i="11" s="1"/>
  <c r="AX44" i="11" s="1"/>
  <c r="AP61" i="10"/>
  <c r="AP39" i="11" s="1"/>
  <c r="AP47" i="11" s="1"/>
  <c r="AH61" i="10"/>
  <c r="AH39" i="11" s="1"/>
  <c r="AH45" i="11" s="1"/>
  <c r="Z61" i="10"/>
  <c r="Z39" i="11" s="1"/>
  <c r="Z45" i="11" s="1"/>
  <c r="R61" i="10"/>
  <c r="R39" i="11" s="1"/>
  <c r="R46" i="11" s="1"/>
  <c r="J61" i="10"/>
  <c r="J39" i="11" s="1"/>
  <c r="J45" i="11" s="1"/>
  <c r="AM61" i="10"/>
  <c r="AM39" i="11" s="1"/>
  <c r="AM46" i="11" s="1"/>
  <c r="G61" i="10"/>
  <c r="G39" i="11" s="1"/>
  <c r="G46" i="11" s="1"/>
  <c r="BJ61" i="10"/>
  <c r="BJ39" i="11" s="1"/>
  <c r="BJ46" i="11" s="1"/>
  <c r="BB61" i="10"/>
  <c r="BB39" i="11" s="1"/>
  <c r="BB47" i="11" s="1"/>
  <c r="AT61" i="10"/>
  <c r="AT39" i="11" s="1"/>
  <c r="AT44" i="11" s="1"/>
  <c r="AL61" i="10"/>
  <c r="AL39" i="11" s="1"/>
  <c r="AL44" i="11" s="1"/>
  <c r="AD61" i="10"/>
  <c r="AD39" i="11" s="1"/>
  <c r="AD47" i="11" s="1"/>
  <c r="V61" i="10"/>
  <c r="V39" i="11" s="1"/>
  <c r="V46" i="11" s="1"/>
  <c r="N61" i="10"/>
  <c r="N39" i="11" s="1"/>
  <c r="N44" i="11" s="1"/>
  <c r="F61" i="10"/>
  <c r="F39" i="11" s="1"/>
  <c r="F46" i="11" s="1"/>
  <c r="AU61" i="10"/>
  <c r="AU39" i="11" s="1"/>
  <c r="AU47" i="11" s="1"/>
  <c r="O61" i="10"/>
  <c r="O39" i="11" s="1"/>
  <c r="O44" i="11" s="1"/>
  <c r="BI61" i="10"/>
  <c r="BI39" i="11" s="1"/>
  <c r="BI46" i="11" s="1"/>
  <c r="AC61" i="10"/>
  <c r="AC39" i="11" s="1"/>
  <c r="AC46" i="11" s="1"/>
  <c r="E61" i="10"/>
  <c r="E39" i="11" s="1"/>
  <c r="E46" i="11" s="1"/>
  <c r="BH61" i="10"/>
  <c r="BH39" i="11" s="1"/>
  <c r="BH44" i="11" s="1"/>
  <c r="AZ61" i="10"/>
  <c r="AZ39" i="11" s="1"/>
  <c r="AZ45" i="11" s="1"/>
  <c r="AR61" i="10"/>
  <c r="AR39" i="11" s="1"/>
  <c r="AR46" i="11" s="1"/>
  <c r="AJ61" i="10"/>
  <c r="AJ39" i="11" s="1"/>
  <c r="AJ45" i="11" s="1"/>
  <c r="AB61" i="10"/>
  <c r="AB39" i="11" s="1"/>
  <c r="AB44" i="11" s="1"/>
  <c r="T61" i="10"/>
  <c r="T39" i="11" s="1"/>
  <c r="T47" i="11" s="1"/>
  <c r="L61" i="10"/>
  <c r="L39" i="11" s="1"/>
  <c r="L47" i="11" s="1"/>
  <c r="D61" i="10"/>
  <c r="D39" i="11" s="1"/>
  <c r="D45" i="11" s="1"/>
  <c r="BC61" i="10"/>
  <c r="BC39" i="11" s="1"/>
  <c r="BC45" i="11" s="1"/>
  <c r="W61" i="10"/>
  <c r="W39" i="11" s="1"/>
  <c r="W44" i="11" s="1"/>
  <c r="AK61" i="10"/>
  <c r="AK39" i="11" s="1"/>
  <c r="AK45" i="11" s="1"/>
  <c r="M61" i="10"/>
  <c r="M39" i="11" s="1"/>
  <c r="M47" i="11" s="1"/>
  <c r="BE61" i="10"/>
  <c r="BE39" i="11" s="1"/>
  <c r="BE44" i="11" s="1"/>
  <c r="AW61" i="10"/>
  <c r="AW39" i="11" s="1"/>
  <c r="AW44" i="11" s="1"/>
  <c r="AO61" i="10"/>
  <c r="AO39" i="11" s="1"/>
  <c r="AO46" i="11" s="1"/>
  <c r="AG61" i="10"/>
  <c r="AG39" i="11" s="1"/>
  <c r="AG46" i="11" s="1"/>
  <c r="Y61" i="10"/>
  <c r="Y39" i="11" s="1"/>
  <c r="Y44" i="11" s="1"/>
  <c r="Q61" i="10"/>
  <c r="Q39" i="11" s="1"/>
  <c r="Q44" i="11" s="1"/>
  <c r="I61" i="10"/>
  <c r="I39" i="11" s="1"/>
  <c r="I45" i="11" s="1"/>
  <c r="BG61" i="10"/>
  <c r="BG39" i="11" s="1"/>
  <c r="BG44" i="11" s="1"/>
  <c r="AY61" i="10"/>
  <c r="AY39" i="11" s="1"/>
  <c r="AY47" i="11" s="1"/>
  <c r="AQ61" i="10"/>
  <c r="AQ39" i="11" s="1"/>
  <c r="AQ46" i="11" s="1"/>
  <c r="AI61" i="10"/>
  <c r="AI39" i="11" s="1"/>
  <c r="AI45" i="11" s="1"/>
  <c r="AA61" i="10"/>
  <c r="AA39" i="11" s="1"/>
  <c r="AA46" i="11" s="1"/>
  <c r="S61" i="10"/>
  <c r="S39" i="11" s="1"/>
  <c r="S45" i="11" s="1"/>
  <c r="K61" i="10"/>
  <c r="K39" i="11" s="1"/>
  <c r="K45" i="11" s="1"/>
  <c r="C61" i="10"/>
  <c r="C39" i="11" s="1"/>
  <c r="C44" i="11" s="1"/>
  <c r="N47" i="11" l="1"/>
  <c r="BF46" i="11"/>
  <c r="N45" i="11"/>
  <c r="N49" i="11" s="1"/>
  <c r="W46" i="11"/>
  <c r="W48" i="11" s="1"/>
  <c r="T44" i="11"/>
  <c r="T48" i="11" s="1"/>
  <c r="AN47" i="11"/>
  <c r="T45" i="11"/>
  <c r="AM47" i="11"/>
  <c r="M45" i="11"/>
  <c r="M49" i="11" s="1"/>
  <c r="AG44" i="11"/>
  <c r="W45" i="11"/>
  <c r="L44" i="11"/>
  <c r="AO45" i="11"/>
  <c r="AX45" i="11"/>
  <c r="C46" i="11"/>
  <c r="T46" i="11"/>
  <c r="L46" i="11"/>
  <c r="BI45" i="11"/>
  <c r="BG47" i="11"/>
  <c r="AC44" i="11"/>
  <c r="AT46" i="11"/>
  <c r="AT48" i="11" s="1"/>
  <c r="BK45" i="11"/>
  <c r="AM44" i="11"/>
  <c r="BI49" i="11"/>
  <c r="W47" i="11"/>
  <c r="Q46" i="11"/>
  <c r="AM45" i="11"/>
  <c r="AM49" i="11" s="1"/>
  <c r="AC47" i="11"/>
  <c r="G47" i="11"/>
  <c r="BD47" i="11"/>
  <c r="BJ47" i="11"/>
  <c r="AT45" i="11"/>
  <c r="AT49" i="11" s="1"/>
  <c r="AH47" i="11"/>
  <c r="AH49" i="11" s="1"/>
  <c r="F47" i="11"/>
  <c r="Q45" i="11"/>
  <c r="AV44" i="11"/>
  <c r="AQ44" i="11"/>
  <c r="AP46" i="11"/>
  <c r="BD44" i="11"/>
  <c r="BD48" i="11" s="1"/>
  <c r="AA44" i="11"/>
  <c r="G45" i="11"/>
  <c r="BD45" i="11"/>
  <c r="BJ45" i="11"/>
  <c r="H44" i="11"/>
  <c r="AH46" i="11"/>
  <c r="F44" i="11"/>
  <c r="F48" i="11" s="1"/>
  <c r="Q47" i="11"/>
  <c r="AV46" i="11"/>
  <c r="AF45" i="11"/>
  <c r="AF49" i="11" s="1"/>
  <c r="AU45" i="11"/>
  <c r="AU49" i="11" s="1"/>
  <c r="AP44" i="11"/>
  <c r="AU44" i="11"/>
  <c r="K47" i="11"/>
  <c r="K49" i="11" s="1"/>
  <c r="AI44" i="11"/>
  <c r="G44" i="11"/>
  <c r="G48" i="11" s="1"/>
  <c r="BG46" i="11"/>
  <c r="BG48" i="11" s="1"/>
  <c r="BJ44" i="11"/>
  <c r="AL46" i="11"/>
  <c r="AH44" i="11"/>
  <c r="F45" i="11"/>
  <c r="AJ47" i="11"/>
  <c r="AJ49" i="11" s="1"/>
  <c r="AZ46" i="11"/>
  <c r="AF46" i="11"/>
  <c r="AU46" i="11"/>
  <c r="AR47" i="11"/>
  <c r="AI46" i="11"/>
  <c r="U47" i="11"/>
  <c r="BG45" i="11"/>
  <c r="BG49" i="11" s="1"/>
  <c r="AP45" i="11"/>
  <c r="AP49" i="11" s="1"/>
  <c r="AL45" i="11"/>
  <c r="AW47" i="11"/>
  <c r="D46" i="11"/>
  <c r="AO47" i="11"/>
  <c r="AD44" i="11"/>
  <c r="AK46" i="11"/>
  <c r="Y45" i="11"/>
  <c r="Y48" i="11" s="1"/>
  <c r="AM48" i="11"/>
  <c r="AC45" i="11"/>
  <c r="AL47" i="11"/>
  <c r="D47" i="11"/>
  <c r="D49" i="11" s="1"/>
  <c r="AG45" i="11"/>
  <c r="AG48" i="11" s="1"/>
  <c r="Y47" i="11"/>
  <c r="AO44" i="11"/>
  <c r="AO48" i="11" s="1"/>
  <c r="AV47" i="11"/>
  <c r="AV49" i="11" s="1"/>
  <c r="AD45" i="11"/>
  <c r="AD49" i="11" s="1"/>
  <c r="AF44" i="11"/>
  <c r="V45" i="11"/>
  <c r="X47" i="11"/>
  <c r="X49" i="11" s="1"/>
  <c r="AA47" i="11"/>
  <c r="AI47" i="11"/>
  <c r="AI49" i="11" s="1"/>
  <c r="J46" i="11"/>
  <c r="L45" i="11"/>
  <c r="L48" i="11" s="1"/>
  <c r="D44" i="11"/>
  <c r="AG47" i="11"/>
  <c r="Y46" i="11"/>
  <c r="AD46" i="11"/>
  <c r="J44" i="11"/>
  <c r="V47" i="11"/>
  <c r="S46" i="11"/>
  <c r="BA46" i="11"/>
  <c r="BB46" i="11"/>
  <c r="BF44" i="11"/>
  <c r="BF48" i="11" s="1"/>
  <c r="I47" i="11"/>
  <c r="I49" i="11" s="1"/>
  <c r="O47" i="11"/>
  <c r="AB47" i="11"/>
  <c r="Z47" i="11"/>
  <c r="Z49" i="11" s="1"/>
  <c r="AX46" i="11"/>
  <c r="AX48" i="11" s="1"/>
  <c r="P46" i="11"/>
  <c r="U44" i="11"/>
  <c r="S44" i="11"/>
  <c r="BH47" i="11"/>
  <c r="R44" i="11"/>
  <c r="BA45" i="11"/>
  <c r="BA49" i="11" s="1"/>
  <c r="AS45" i="11"/>
  <c r="AS49" i="11" s="1"/>
  <c r="AE44" i="11"/>
  <c r="BE47" i="11"/>
  <c r="H45" i="11"/>
  <c r="M44" i="11"/>
  <c r="K46" i="11"/>
  <c r="AW45" i="11"/>
  <c r="BK47" i="11"/>
  <c r="BK49" i="11" s="1"/>
  <c r="E45" i="11"/>
  <c r="C45" i="11"/>
  <c r="C48" i="11" s="1"/>
  <c r="AY45" i="11"/>
  <c r="AY49" i="11" s="1"/>
  <c r="AR44" i="11"/>
  <c r="AJ44" i="11"/>
  <c r="BC47" i="11"/>
  <c r="BB45" i="11"/>
  <c r="BB49" i="11" s="1"/>
  <c r="AZ47" i="11"/>
  <c r="AZ49" i="11" s="1"/>
  <c r="AN46" i="11"/>
  <c r="AQ45" i="11"/>
  <c r="AK47" i="11"/>
  <c r="AK49" i="11" s="1"/>
  <c r="X46" i="11"/>
  <c r="X48" i="11" s="1"/>
  <c r="AA45" i="11"/>
  <c r="J47" i="11"/>
  <c r="J49" i="11" s="1"/>
  <c r="AB45" i="11"/>
  <c r="AB49" i="11" s="1"/>
  <c r="BH45" i="11"/>
  <c r="AS46" i="11"/>
  <c r="BE45" i="11"/>
  <c r="AY44" i="11"/>
  <c r="BC46" i="11"/>
  <c r="BF47" i="11"/>
  <c r="BF49" i="11" s="1"/>
  <c r="I44" i="11"/>
  <c r="I48" i="11" s="1"/>
  <c r="O46" i="11"/>
  <c r="O48" i="11" s="1"/>
  <c r="AB46" i="11"/>
  <c r="Z46" i="11"/>
  <c r="AX47" i="11"/>
  <c r="AX49" i="11" s="1"/>
  <c r="P47" i="11"/>
  <c r="U46" i="11"/>
  <c r="S47" i="11"/>
  <c r="BH46" i="11"/>
  <c r="R45" i="11"/>
  <c r="BA44" i="11"/>
  <c r="AS44" i="11"/>
  <c r="AE45" i="11"/>
  <c r="BE46" i="11"/>
  <c r="BE48" i="11" s="1"/>
  <c r="H47" i="11"/>
  <c r="H49" i="11" s="1"/>
  <c r="M46" i="11"/>
  <c r="K44" i="11"/>
  <c r="K48" i="11" s="1"/>
  <c r="AW46" i="11"/>
  <c r="AW48" i="11" s="1"/>
  <c r="BK44" i="11"/>
  <c r="BK48" i="11" s="1"/>
  <c r="E47" i="11"/>
  <c r="C47" i="11"/>
  <c r="AY46" i="11"/>
  <c r="AR45" i="11"/>
  <c r="AR49" i="11" s="1"/>
  <c r="AJ46" i="11"/>
  <c r="BC44" i="11"/>
  <c r="BB44" i="11"/>
  <c r="AZ44" i="11"/>
  <c r="AN44" i="11"/>
  <c r="AQ47" i="11"/>
  <c r="AK44" i="11"/>
  <c r="V44" i="11"/>
  <c r="V48" i="11" s="1"/>
  <c r="O45" i="11"/>
  <c r="Z44" i="11"/>
  <c r="P45" i="11"/>
  <c r="R47" i="11"/>
  <c r="AE47" i="11"/>
  <c r="E44" i="11"/>
  <c r="BC49" i="11"/>
  <c r="N48" i="11"/>
  <c r="BI48" i="11"/>
  <c r="T49" i="11"/>
  <c r="S49" i="11"/>
  <c r="U49" i="11"/>
  <c r="AN49" i="11"/>
  <c r="BE49" i="11" l="1"/>
  <c r="W49" i="11"/>
  <c r="M48" i="11"/>
  <c r="AF48" i="11"/>
  <c r="AC48" i="11"/>
  <c r="AI48" i="11"/>
  <c r="BJ49" i="11"/>
  <c r="D48" i="11"/>
  <c r="BD49" i="11"/>
  <c r="BH49" i="11"/>
  <c r="AO49" i="11"/>
  <c r="H48" i="11"/>
  <c r="AR48" i="11"/>
  <c r="AA49" i="11"/>
  <c r="AL48" i="11"/>
  <c r="BB48" i="11"/>
  <c r="P49" i="11"/>
  <c r="AP48" i="11"/>
  <c r="AB48" i="11"/>
  <c r="J48" i="11"/>
  <c r="F49" i="11"/>
  <c r="AU48" i="11"/>
  <c r="AH48" i="11"/>
  <c r="AQ48" i="11"/>
  <c r="G49" i="11"/>
  <c r="BJ48" i="11"/>
  <c r="Q48" i="11"/>
  <c r="AY48" i="11"/>
  <c r="AK48" i="11"/>
  <c r="R49" i="11"/>
  <c r="O49" i="11"/>
  <c r="AD48" i="11"/>
  <c r="U48" i="11"/>
  <c r="AJ48" i="11"/>
  <c r="AZ48" i="11"/>
  <c r="BA48" i="11"/>
  <c r="Z48" i="11"/>
  <c r="AG49" i="11"/>
  <c r="BC48" i="11"/>
  <c r="BH48" i="11"/>
  <c r="R48" i="11"/>
  <c r="E48" i="11"/>
  <c r="P48" i="11"/>
  <c r="AC49" i="11"/>
  <c r="AA48" i="11"/>
  <c r="L49" i="11"/>
  <c r="AN48" i="11"/>
  <c r="AS48" i="11"/>
  <c r="AQ49" i="11"/>
  <c r="C49" i="11"/>
  <c r="AE48" i="11"/>
  <c r="S48" i="11"/>
  <c r="E49" i="11"/>
  <c r="AV48" i="11"/>
  <c r="AW49" i="11"/>
  <c r="Q49" i="11"/>
  <c r="AE49" i="11"/>
  <c r="V49" i="11"/>
  <c r="AL49" i="11"/>
  <c r="Y49" i="11"/>
  <c r="B45" i="11"/>
  <c r="B46" i="11"/>
  <c r="B47" i="11"/>
  <c r="B44" i="11"/>
  <c r="B49" i="11" l="1"/>
  <c r="B48" i="11"/>
  <c r="E2" i="6" l="1" a="1"/>
  <c r="F2" i="6" a="1"/>
  <c r="E3" i="6" l="1"/>
  <c r="E10" i="6"/>
  <c r="E24" i="6"/>
  <c r="E38" i="6"/>
  <c r="E49" i="6"/>
  <c r="E14" i="6"/>
  <c r="E25" i="6"/>
  <c r="E39" i="6"/>
  <c r="E50" i="6"/>
  <c r="E22" i="6"/>
  <c r="E9" i="6"/>
  <c r="E48" i="6"/>
  <c r="E15" i="6"/>
  <c r="E26" i="6"/>
  <c r="E40" i="6"/>
  <c r="E54" i="6"/>
  <c r="E33" i="6"/>
  <c r="E58" i="6"/>
  <c r="E23" i="6"/>
  <c r="E2" i="6"/>
  <c r="E16" i="6"/>
  <c r="E30" i="6"/>
  <c r="E41" i="6"/>
  <c r="E55" i="6"/>
  <c r="E6" i="6"/>
  <c r="E17" i="6"/>
  <c r="E31" i="6"/>
  <c r="E42" i="6"/>
  <c r="E56" i="6"/>
  <c r="E7" i="6"/>
  <c r="E18" i="6"/>
  <c r="E32" i="6"/>
  <c r="E46" i="6"/>
  <c r="E57" i="6"/>
  <c r="E8" i="6"/>
  <c r="E47" i="6"/>
  <c r="E34" i="6"/>
  <c r="E63" i="6"/>
  <c r="E29" i="6"/>
  <c r="E28" i="6"/>
  <c r="E35" i="6"/>
  <c r="E62" i="6"/>
  <c r="E36" i="6"/>
  <c r="E21" i="6"/>
  <c r="E20" i="6"/>
  <c r="E27" i="6"/>
  <c r="E5" i="6"/>
  <c r="E4" i="6"/>
  <c r="E11" i="6"/>
  <c r="E13" i="6"/>
  <c r="E12" i="6"/>
  <c r="E19" i="6"/>
  <c r="E61" i="6"/>
  <c r="E60" i="6"/>
  <c r="E37" i="6"/>
  <c r="E43" i="6"/>
  <c r="E53" i="6"/>
  <c r="E52" i="6"/>
  <c r="E59" i="6"/>
  <c r="E45" i="6"/>
  <c r="E44" i="6"/>
  <c r="E51" i="6"/>
  <c r="F2" i="6"/>
  <c r="F15" i="6"/>
  <c r="F30" i="6"/>
  <c r="F46" i="6"/>
  <c r="F62" i="6"/>
  <c r="F54" i="6"/>
  <c r="F55" i="6"/>
  <c r="F56" i="6"/>
  <c r="F5" i="6"/>
  <c r="F16" i="6"/>
  <c r="F31" i="6"/>
  <c r="F47" i="6"/>
  <c r="F63" i="6"/>
  <c r="F22" i="6"/>
  <c r="F23" i="6"/>
  <c r="F13" i="6"/>
  <c r="F25" i="6"/>
  <c r="F6" i="6"/>
  <c r="F17" i="6"/>
  <c r="F32" i="6"/>
  <c r="F48" i="6"/>
  <c r="F38" i="6"/>
  <c r="F39" i="6"/>
  <c r="F40" i="6"/>
  <c r="F14" i="6"/>
  <c r="F7" i="6"/>
  <c r="F21" i="6"/>
  <c r="F33" i="6"/>
  <c r="F49" i="6"/>
  <c r="F8" i="6"/>
  <c r="F9" i="6"/>
  <c r="F24" i="6"/>
  <c r="F41" i="6"/>
  <c r="F57" i="6"/>
  <c r="F60" i="6"/>
  <c r="F61" i="6"/>
  <c r="F35" i="6"/>
  <c r="F34" i="6"/>
  <c r="F29" i="6"/>
  <c r="F4" i="6"/>
  <c r="F52" i="6"/>
  <c r="F53" i="6"/>
  <c r="F27" i="6"/>
  <c r="F26" i="6"/>
  <c r="F36" i="6"/>
  <c r="F11" i="6"/>
  <c r="F10" i="6"/>
  <c r="F3" i="6"/>
  <c r="F44" i="6"/>
  <c r="F45" i="6"/>
  <c r="F19" i="6"/>
  <c r="F18" i="6"/>
  <c r="F37" i="6"/>
  <c r="F28" i="6"/>
  <c r="F43" i="6"/>
  <c r="F20" i="6"/>
  <c r="F59" i="6"/>
  <c r="F58" i="6"/>
  <c r="F12" i="6"/>
  <c r="F51" i="6"/>
  <c r="F50" i="6"/>
  <c r="F42" i="6"/>
</calcChain>
</file>

<file path=xl/comments1.xml><?xml version="1.0" encoding="utf-8"?>
<comments xmlns="http://schemas.openxmlformats.org/spreadsheetml/2006/main">
  <authors>
    <author>Administrator</author>
  </authors>
  <commentList>
    <comment ref="BB17" authorId="0">
      <text>
        <r>
          <rPr>
            <b/>
            <sz val="9"/>
            <color indexed="81"/>
            <rFont val="Tahoma"/>
            <charset val="1"/>
          </rPr>
          <t>"Although, like other elapids, they lack a loreal, occasionally a very small scale, meeting the definition of a loreal, is present, often on only one side" - Chapter 8: Elapidae</t>
        </r>
      </text>
    </comment>
    <comment ref="F23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Edited</t>
        </r>
      </text>
    </comment>
  </commentList>
</comments>
</file>

<file path=xl/comments2.xml><?xml version="1.0" encoding="utf-8"?>
<comments xmlns="http://schemas.openxmlformats.org/spreadsheetml/2006/main">
  <authors>
    <author>Administrator</author>
    <author>Eric Hsu</author>
  </authors>
  <commentList>
    <comment ref="X14" authorId="0">
      <text>
        <r>
          <rPr>
            <b/>
            <sz val="9"/>
            <color indexed="81"/>
            <rFont val="Tahoma"/>
            <charset val="1"/>
          </rPr>
          <t>Administrator:</t>
        </r>
        <r>
          <rPr>
            <sz val="9"/>
            <color indexed="81"/>
            <rFont val="Tahoma"/>
            <charset val="1"/>
          </rPr>
          <t xml:space="preserve">
"Tear drop" shaped</t>
        </r>
      </text>
    </comment>
    <comment ref="W17" authorId="0">
      <text>
        <r>
          <rPr>
            <b/>
            <sz val="9"/>
            <color indexed="81"/>
            <rFont val="Tahoma"/>
            <charset val="1"/>
          </rPr>
          <t>Administrator:</t>
        </r>
        <r>
          <rPr>
            <sz val="9"/>
            <color indexed="81"/>
            <rFont val="Tahoma"/>
            <charset val="1"/>
          </rPr>
          <t xml:space="preserve">
actually described as being small to large</t>
        </r>
      </text>
    </comment>
    <comment ref="AI23" authorId="0">
      <text>
        <r>
          <rPr>
            <b/>
            <sz val="9"/>
            <color indexed="81"/>
            <rFont val="Tahoma"/>
            <charset val="1"/>
          </rPr>
          <t>Administrator:</t>
        </r>
        <r>
          <rPr>
            <sz val="9"/>
            <color indexed="81"/>
            <rFont val="Tahoma"/>
            <charset val="1"/>
          </rPr>
          <t xml:space="preserve">
"rarely divided"</t>
        </r>
      </text>
    </comment>
    <comment ref="AL24" authorId="0">
      <text>
        <r>
          <rPr>
            <b/>
            <sz val="9"/>
            <color indexed="81"/>
            <rFont val="Tahoma"/>
            <charset val="1"/>
          </rPr>
          <t>Administrator:</t>
        </r>
        <r>
          <rPr>
            <sz val="9"/>
            <color indexed="81"/>
            <rFont val="Tahoma"/>
            <charset val="1"/>
          </rPr>
          <t xml:space="preserve">
"occasionally single"</t>
        </r>
      </text>
    </comment>
    <comment ref="R25" authorId="0">
      <text>
        <r>
          <rPr>
            <b/>
            <sz val="9"/>
            <color indexed="81"/>
            <rFont val="Tahoma"/>
            <charset val="1"/>
          </rPr>
          <t>Administrator:</t>
        </r>
        <r>
          <rPr>
            <sz val="9"/>
            <color indexed="81"/>
            <rFont val="Tahoma"/>
            <charset val="1"/>
          </rPr>
          <t xml:space="preserve">
Can be interpreted as either loss of internasals or as a fusion of the internasals to the prefrontals</t>
        </r>
      </text>
    </comment>
    <comment ref="AJ26" authorId="0">
      <text>
        <r>
          <rPr>
            <b/>
            <sz val="9"/>
            <color indexed="81"/>
            <rFont val="Tahoma"/>
            <charset val="1"/>
          </rPr>
          <t>Administrator:</t>
        </r>
        <r>
          <rPr>
            <sz val="9"/>
            <color indexed="81"/>
            <rFont val="Tahoma"/>
            <charset val="1"/>
          </rPr>
          <t xml:space="preserve">
"rarely paired"</t>
        </r>
      </text>
    </comment>
    <comment ref="O29" authorId="0">
      <text>
        <r>
          <rPr>
            <b/>
            <sz val="9"/>
            <color indexed="81"/>
            <rFont val="Tahoma"/>
            <charset val="1"/>
          </rPr>
          <t>Administrator:</t>
        </r>
        <r>
          <rPr>
            <sz val="9"/>
            <color indexed="81"/>
            <rFont val="Tahoma"/>
            <charset val="1"/>
          </rPr>
          <t xml:space="preserve">
Listed as having 1-2</t>
        </r>
      </text>
    </comment>
    <comment ref="V29" authorId="0">
      <text>
        <r>
          <rPr>
            <b/>
            <sz val="9"/>
            <color indexed="81"/>
            <rFont val="Tahoma"/>
            <charset val="1"/>
          </rPr>
          <t>Administrator:</t>
        </r>
        <r>
          <rPr>
            <sz val="9"/>
            <color indexed="81"/>
            <rFont val="Tahoma"/>
            <charset val="1"/>
          </rPr>
          <t xml:space="preserve">
May be fused to a preocular</t>
        </r>
      </text>
    </comment>
    <comment ref="AH29" authorId="0">
      <text>
        <r>
          <rPr>
            <b/>
            <sz val="9"/>
            <color indexed="81"/>
            <rFont val="Tahoma"/>
            <charset val="1"/>
          </rPr>
          <t>Administrator:</t>
        </r>
        <r>
          <rPr>
            <sz val="9"/>
            <color indexed="81"/>
            <rFont val="Tahoma"/>
            <charset val="1"/>
          </rPr>
          <t xml:space="preserve">
2-3</t>
        </r>
      </text>
    </comment>
    <comment ref="K30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Often misinterpreted as a loreal, but not actually
</t>
        </r>
      </text>
    </comment>
    <comment ref="AP30" authorId="0">
      <text>
        <r>
          <rPr>
            <b/>
            <sz val="9"/>
            <color indexed="81"/>
            <rFont val="Tahoma"/>
            <charset val="1"/>
          </rPr>
          <t>"May be divided"</t>
        </r>
      </text>
    </comment>
    <comment ref="AH33" authorId="0">
      <text>
        <r>
          <rPr>
            <b/>
            <sz val="9"/>
            <color indexed="81"/>
            <rFont val="Tahoma"/>
            <charset val="1"/>
          </rPr>
          <t>Administrator:</t>
        </r>
        <r>
          <rPr>
            <sz val="9"/>
            <color indexed="81"/>
            <rFont val="Tahoma"/>
            <charset val="1"/>
          </rPr>
          <t xml:space="preserve">
"See Text"</t>
        </r>
      </text>
    </comment>
    <comment ref="H41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"See Text" in main spreadsheet</t>
        </r>
      </text>
    </comment>
    <comment ref="BC46" authorId="0">
      <text>
        <r>
          <rPr>
            <b/>
            <sz val="9"/>
            <color indexed="81"/>
            <rFont val="Tahoma"/>
            <charset val="1"/>
          </rPr>
          <t>figure out how to do the &gt;= thing in a way that accurately represents the things</t>
        </r>
      </text>
    </comment>
    <comment ref="Z53" authorId="0">
      <text>
        <r>
          <rPr>
            <b/>
            <sz val="9"/>
            <color indexed="81"/>
            <rFont val="Tahoma"/>
            <charset val="1"/>
          </rPr>
          <t>Administrator:</t>
        </r>
        <r>
          <rPr>
            <sz val="9"/>
            <color indexed="81"/>
            <rFont val="Tahoma"/>
            <charset val="1"/>
          </rPr>
          <t xml:space="preserve">
Keeled</t>
        </r>
      </text>
    </comment>
    <comment ref="N72" authorId="0">
      <text>
        <r>
          <rPr>
            <b/>
            <sz val="9"/>
            <color indexed="81"/>
            <rFont val="Tahoma"/>
            <charset val="1"/>
          </rPr>
          <t>Administrator:</t>
        </r>
        <r>
          <rPr>
            <sz val="9"/>
            <color indexed="81"/>
            <rFont val="Tahoma"/>
            <charset val="1"/>
          </rPr>
          <t xml:space="preserve">
Sometimes misinterpreted as having chin shields</t>
        </r>
      </text>
    </comment>
    <comment ref="AB73" authorId="0">
      <text>
        <r>
          <rPr>
            <b/>
            <sz val="9"/>
            <color indexed="81"/>
            <rFont val="Tahoma"/>
            <charset val="1"/>
          </rPr>
          <t>Administrator:</t>
        </r>
        <r>
          <rPr>
            <sz val="9"/>
            <color indexed="81"/>
            <rFont val="Tahoma"/>
            <charset val="1"/>
          </rPr>
          <t xml:space="preserve">
Absent</t>
        </r>
      </text>
    </comment>
    <comment ref="E79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19 in all species except </t>
        </r>
        <r>
          <rPr>
            <i/>
            <sz val="9"/>
            <color indexed="81"/>
            <rFont val="Tahoma"/>
            <family val="2"/>
          </rPr>
          <t>A. l. cowlesi</t>
        </r>
      </text>
    </comment>
    <comment ref="E80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21 or 23 in </t>
        </r>
        <r>
          <rPr>
            <i/>
            <sz val="9"/>
            <color indexed="81"/>
            <rFont val="Tahoma"/>
            <family val="2"/>
          </rPr>
          <t>A. l. cowlesi</t>
        </r>
      </text>
    </comment>
    <comment ref="H80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29-31 or 33</t>
        </r>
      </text>
    </comment>
    <comment ref="AQ80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19 OR 21</t>
        </r>
      </text>
    </comment>
    <comment ref="BB80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13 OR 15</t>
        </r>
      </text>
    </comment>
    <comment ref="BD80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17, </t>
        </r>
        <r>
          <rPr>
            <i/>
            <sz val="9"/>
            <color indexed="81"/>
            <rFont val="Tahoma"/>
            <family val="2"/>
          </rPr>
          <t>R. rubropunctatus</t>
        </r>
        <r>
          <rPr>
            <sz val="9"/>
            <color indexed="81"/>
            <rFont val="Tahoma"/>
            <family val="2"/>
          </rPr>
          <t xml:space="preserve"> has 19, but is outside zone</t>
        </r>
      </text>
    </comment>
    <comment ref="BH80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17 OR 19-21</t>
        </r>
      </text>
    </comment>
    <comment ref="I83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"Sometimes rarely misinterpreted as straight"</t>
        </r>
      </text>
    </comment>
    <comment ref="D86" authorId="0">
      <text>
        <r>
          <rPr>
            <b/>
            <sz val="9"/>
            <color indexed="81"/>
            <rFont val="Tahoma"/>
            <charset val="1"/>
          </rPr>
          <t>Administrator:</t>
        </r>
        <r>
          <rPr>
            <sz val="9"/>
            <color indexed="81"/>
            <rFont val="Tahoma"/>
            <charset val="1"/>
          </rPr>
          <t xml:space="preserve">
unique to </t>
        </r>
        <r>
          <rPr>
            <i/>
            <sz val="9"/>
            <color indexed="81"/>
            <rFont val="Tahoma"/>
            <family val="2"/>
          </rPr>
          <t>Aparallactus niger</t>
        </r>
      </text>
    </comment>
    <comment ref="BA86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"Rarely weakly keeled"</t>
        </r>
      </text>
    </comment>
    <comment ref="AM88" authorId="0">
      <text>
        <r>
          <rPr>
            <b/>
            <sz val="9"/>
            <color indexed="81"/>
            <rFont val="Tahoma"/>
            <charset val="1"/>
          </rPr>
          <t>Administrator:</t>
        </r>
        <r>
          <rPr>
            <sz val="9"/>
            <color indexed="81"/>
            <rFont val="Tahoma"/>
            <charset val="1"/>
          </rPr>
          <t xml:space="preserve">
0 or 2, not 1</t>
        </r>
      </text>
    </comment>
    <comment ref="AN88" authorId="0">
      <text>
        <r>
          <rPr>
            <b/>
            <sz val="9"/>
            <color indexed="81"/>
            <rFont val="Tahoma"/>
            <charset val="1"/>
          </rPr>
          <t>Administrator:</t>
        </r>
        <r>
          <rPr>
            <sz val="9"/>
            <color indexed="81"/>
            <rFont val="Tahoma"/>
            <charset val="1"/>
          </rPr>
          <t xml:space="preserve">
noted as </t>
        </r>
        <r>
          <rPr>
            <sz val="9"/>
            <color indexed="81"/>
            <rFont val="Calibri"/>
            <family val="2"/>
          </rPr>
          <t>≥</t>
        </r>
        <r>
          <rPr>
            <sz val="9"/>
            <color indexed="81"/>
            <rFont val="Tahoma"/>
            <family val="2"/>
          </rPr>
          <t>1 apical pits</t>
        </r>
      </text>
    </comment>
    <comment ref="AP88" authorId="1">
      <text>
        <r>
          <rPr>
            <b/>
            <sz val="9"/>
            <color indexed="81"/>
            <rFont val="Tahoma"/>
            <charset val="1"/>
          </rPr>
          <t>Eric Hsu:</t>
        </r>
        <r>
          <rPr>
            <sz val="9"/>
            <color indexed="81"/>
            <rFont val="Tahoma"/>
            <charset val="1"/>
          </rPr>
          <t xml:space="preserve">
Text says even though described with an apical pit taxonomically, presence has not been confirmed in examinations</t>
        </r>
      </text>
    </comment>
    <comment ref="AI89" authorId="0">
      <text>
        <r>
          <rPr>
            <b/>
            <sz val="9"/>
            <color indexed="81"/>
            <rFont val="Tahoma"/>
            <charset val="1"/>
          </rPr>
          <t>Administrator:</t>
        </r>
        <r>
          <rPr>
            <sz val="9"/>
            <color indexed="81"/>
            <rFont val="Tahoma"/>
            <charset val="1"/>
          </rPr>
          <t xml:space="preserve">
smooth or weakly keeled</t>
        </r>
      </text>
    </comment>
    <comment ref="AC93" authorId="0">
      <text>
        <r>
          <rPr>
            <b/>
            <sz val="9"/>
            <color indexed="81"/>
            <rFont val="Tahoma"/>
            <charset val="1"/>
          </rPr>
          <t>Administrator:</t>
        </r>
        <r>
          <rPr>
            <sz val="9"/>
            <color indexed="81"/>
            <rFont val="Tahoma"/>
            <charset val="1"/>
          </rPr>
          <t xml:space="preserve">
rounded or keeled</t>
        </r>
      </text>
    </comment>
    <comment ref="AY98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"Mostly divided, may be single"</t>
        </r>
      </text>
    </comment>
    <comment ref="BG98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only single for </t>
        </r>
        <r>
          <rPr>
            <i/>
            <sz val="9"/>
            <color indexed="81"/>
            <rFont val="Tahoma"/>
            <family val="2"/>
          </rPr>
          <t>T. finkeldeyi</t>
        </r>
      </text>
    </comment>
  </commentList>
</comments>
</file>

<file path=xl/comments3.xml><?xml version="1.0" encoding="utf-8"?>
<comments xmlns="http://schemas.openxmlformats.org/spreadsheetml/2006/main">
  <authors>
    <author>Eric Hsu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Eric Hsu:</t>
        </r>
        <r>
          <rPr>
            <sz val="9"/>
            <color indexed="81"/>
            <rFont val="Tahoma"/>
            <family val="2"/>
          </rPr>
          <t xml:space="preserve">
The comments below indicate how they are handled, with number of inputs from UI and number of possible slots given in the above key. CS# indicates the cell number used on ConversionSheet, with the # indicating which input (If applicable)
NS# Indicates the cell number used for this slot on Numbersheet, with the # indicating which slot is being referenced (If applicable)
For Numerical Characters, these will instead be as follows:
oMIN = Outside Minimum (Otherwise NS1)
rMIN = Minimum (Otherwise NS2)
rMAX = Maximum (Otherwise NS3)
oMAX = Outside Maximum (Otherwise NS4)</t>
        </r>
      </text>
    </comment>
    <comment ref="A2" authorId="0">
      <text>
        <r>
          <rPr>
            <b/>
            <sz val="9"/>
            <color indexed="81"/>
            <rFont val="Tahoma"/>
            <family val="2"/>
          </rPr>
          <t>Eric Hsu:</t>
        </r>
        <r>
          <rPr>
            <sz val="9"/>
            <color indexed="81"/>
            <rFont val="Tahoma"/>
            <family val="2"/>
          </rPr>
          <t xml:space="preserve">
2 Input, 3 Slots
CS1 = 2
CS2 = 3
NS1 = 2
NS2 = 3
NS3 = 4</t>
        </r>
      </text>
    </comment>
    <comment ref="A3" authorId="0">
      <text>
        <r>
          <rPr>
            <b/>
            <sz val="9"/>
            <color indexed="81"/>
            <rFont val="Tahoma"/>
            <family val="2"/>
          </rPr>
          <t>Eric Hsu:</t>
        </r>
        <r>
          <rPr>
            <sz val="9"/>
            <color indexed="81"/>
            <rFont val="Tahoma"/>
            <family val="2"/>
          </rPr>
          <t xml:space="preserve">
2 Inputs, 3 Slots
CS1 = 4
CS2 = 5
NS1 = 5
NS2 = 6
NS3 = 7</t>
        </r>
      </text>
    </comment>
    <comment ref="A4" authorId="0">
      <text>
        <r>
          <rPr>
            <b/>
            <sz val="9"/>
            <color indexed="81"/>
            <rFont val="Tahoma"/>
            <family val="2"/>
          </rPr>
          <t>Eric Hsu:</t>
        </r>
        <r>
          <rPr>
            <sz val="9"/>
            <color indexed="81"/>
            <rFont val="Tahoma"/>
            <family val="2"/>
          </rPr>
          <t xml:space="preserve">
1 Input, 1 Slot
CS = 6
NS = 8
</t>
        </r>
      </text>
    </comment>
    <comment ref="A5" authorId="0">
      <text>
        <r>
          <rPr>
            <b/>
            <sz val="9"/>
            <color indexed="81"/>
            <rFont val="Tahoma"/>
            <charset val="1"/>
          </rPr>
          <t>Eric Hsu:</t>
        </r>
        <r>
          <rPr>
            <sz val="9"/>
            <color indexed="81"/>
            <rFont val="Tahoma"/>
            <charset val="1"/>
          </rPr>
          <t xml:space="preserve">
2 Inputs 2 Slots
CS1 = 7
CS2 = 8
NS1 = 9
NS2 = 10</t>
        </r>
      </text>
    </comment>
    <comment ref="A6" authorId="0">
      <text>
        <r>
          <rPr>
            <b/>
            <sz val="9"/>
            <color indexed="81"/>
            <rFont val="Tahoma"/>
            <charset val="1"/>
          </rPr>
          <t>Eric Hsu:</t>
        </r>
        <r>
          <rPr>
            <sz val="9"/>
            <color indexed="81"/>
            <rFont val="Tahoma"/>
            <charset val="1"/>
          </rPr>
          <t xml:space="preserve">
2 Inputs 3 Slots
CS1 = 9
CS2 = 10
NS1 = 11
NS2 = 12
NS3 = 13</t>
        </r>
      </text>
    </comment>
    <comment ref="A7" authorId="0">
      <text>
        <r>
          <rPr>
            <b/>
            <sz val="9"/>
            <color indexed="81"/>
            <rFont val="Tahoma"/>
            <charset val="1"/>
          </rPr>
          <t>Eric Hsu:</t>
        </r>
        <r>
          <rPr>
            <sz val="9"/>
            <color indexed="81"/>
            <rFont val="Tahoma"/>
            <charset val="1"/>
          </rPr>
          <t xml:space="preserve">
1 Input 2 Slots
CS = 11
NS1 = 14
NS2 = 15</t>
        </r>
      </text>
    </comment>
    <comment ref="A8" authorId="0">
      <text>
        <r>
          <rPr>
            <b/>
            <sz val="9"/>
            <color indexed="81"/>
            <rFont val="Tahoma"/>
            <charset val="1"/>
          </rPr>
          <t>Eric Hsu:</t>
        </r>
        <r>
          <rPr>
            <sz val="9"/>
            <color indexed="81"/>
            <rFont val="Tahoma"/>
            <charset val="1"/>
          </rPr>
          <t xml:space="preserve">
1 Input 2 Slots
CS = 12
NS1 = 16
NS2 = 17</t>
        </r>
      </text>
    </comment>
    <comment ref="A9" authorId="0">
      <text>
        <r>
          <rPr>
            <b/>
            <sz val="9"/>
            <color indexed="81"/>
            <rFont val="Tahoma"/>
            <family val="2"/>
          </rPr>
          <t>Eric Hsu:</t>
        </r>
        <r>
          <rPr>
            <sz val="9"/>
            <color indexed="81"/>
            <rFont val="Tahoma"/>
            <family val="2"/>
          </rPr>
          <t xml:space="preserve">
1 Input, 1 Slot
CS = 13
NS = 18</t>
        </r>
      </text>
    </comment>
    <comment ref="A10" authorId="0">
      <text>
        <r>
          <rPr>
            <b/>
            <sz val="9"/>
            <color indexed="81"/>
            <rFont val="Tahoma"/>
            <family val="2"/>
          </rPr>
          <t>Eric Hsu:</t>
        </r>
        <r>
          <rPr>
            <sz val="9"/>
            <color indexed="81"/>
            <rFont val="Tahoma"/>
            <family val="2"/>
          </rPr>
          <t xml:space="preserve">
1 Input, 1 Slot
CS = 14
NS = 18</t>
        </r>
      </text>
    </comment>
    <comment ref="A11" authorId="0">
      <text>
        <r>
          <rPr>
            <b/>
            <sz val="9"/>
            <color indexed="81"/>
            <rFont val="Tahoma"/>
            <charset val="1"/>
          </rPr>
          <t>Eric Hsu:</t>
        </r>
        <r>
          <rPr>
            <sz val="9"/>
            <color indexed="81"/>
            <rFont val="Tahoma"/>
            <charset val="1"/>
          </rPr>
          <t xml:space="preserve">
1 Input 2 Slots
CS = 15
NS1 = 20
NS2 = 21</t>
        </r>
      </text>
    </comment>
    <comment ref="A12" authorId="0">
      <text>
        <r>
          <rPr>
            <b/>
            <sz val="9"/>
            <color indexed="81"/>
            <rFont val="Tahoma"/>
            <charset val="1"/>
          </rPr>
          <t>Eric Hsu:</t>
        </r>
        <r>
          <rPr>
            <sz val="9"/>
            <color indexed="81"/>
            <rFont val="Tahoma"/>
            <charset val="1"/>
          </rPr>
          <t xml:space="preserve">
1 Input 3 Slots
CS = 16
NS1 = 22
NS2 = 23
NS3 = 24</t>
        </r>
      </text>
    </comment>
    <comment ref="A13" authorId="0">
      <text>
        <r>
          <rPr>
            <b/>
            <sz val="9"/>
            <color indexed="81"/>
            <rFont val="Tahoma"/>
            <charset val="1"/>
          </rPr>
          <t>Eric Hsu:</t>
        </r>
        <r>
          <rPr>
            <sz val="9"/>
            <color indexed="81"/>
            <rFont val="Tahoma"/>
            <charset val="1"/>
          </rPr>
          <t xml:space="preserve">
1 Input 2 Slots
CS = 17
NS1 = 25
NS2 = 26</t>
        </r>
      </text>
    </comment>
    <comment ref="A14" authorId="0">
      <text>
        <r>
          <rPr>
            <b/>
            <sz val="9"/>
            <color indexed="81"/>
            <rFont val="Tahoma"/>
            <charset val="1"/>
          </rPr>
          <t>Eric Hsu:</t>
        </r>
        <r>
          <rPr>
            <sz val="9"/>
            <color indexed="81"/>
            <rFont val="Tahoma"/>
            <charset val="1"/>
          </rPr>
          <t xml:space="preserve">
1 Input 2 Slots
CS = 18
NS1 = 27
NS2 = 28</t>
        </r>
      </text>
    </comment>
    <comment ref="A15" authorId="0">
      <text>
        <r>
          <rPr>
            <b/>
            <sz val="9"/>
            <color indexed="81"/>
            <rFont val="Tahoma"/>
            <charset val="1"/>
          </rPr>
          <t>Eric Hsu:</t>
        </r>
        <r>
          <rPr>
            <sz val="9"/>
            <color indexed="81"/>
            <rFont val="Tahoma"/>
            <charset val="1"/>
          </rPr>
          <t xml:space="preserve">
1 Input 2 Slots
CS = 19
NS1 = 29
NS2 = 30</t>
        </r>
      </text>
    </comment>
    <comment ref="A16" authorId="0">
      <text>
        <r>
          <rPr>
            <b/>
            <sz val="9"/>
            <color indexed="81"/>
            <rFont val="Tahoma"/>
            <charset val="1"/>
          </rPr>
          <t>Eric Hsu:</t>
        </r>
        <r>
          <rPr>
            <sz val="9"/>
            <color indexed="81"/>
            <rFont val="Tahoma"/>
            <charset val="1"/>
          </rPr>
          <t xml:space="preserve">
Numerical Input
CS = 20
oMIN = 31
rMIN = 32
rMAX = 33
oMAX = 34</t>
        </r>
      </text>
    </comment>
    <comment ref="A17" authorId="0">
      <text>
        <r>
          <rPr>
            <b/>
            <sz val="9"/>
            <color indexed="81"/>
            <rFont val="Tahoma"/>
            <charset val="1"/>
          </rPr>
          <t>Eric Hsu:</t>
        </r>
        <r>
          <rPr>
            <sz val="9"/>
            <color indexed="81"/>
            <rFont val="Tahoma"/>
            <charset val="1"/>
          </rPr>
          <t xml:space="preserve">
Numerical Input
CS = 21
oMIN = 35
rMIN = 36
rMAX = 37
oMAX = 38</t>
        </r>
      </text>
    </comment>
    <comment ref="A18" authorId="0">
      <text>
        <r>
          <rPr>
            <b/>
            <sz val="9"/>
            <color indexed="81"/>
            <rFont val="Tahoma"/>
            <charset val="1"/>
          </rPr>
          <t>Eric Hsu:</t>
        </r>
        <r>
          <rPr>
            <sz val="9"/>
            <color indexed="81"/>
            <rFont val="Tahoma"/>
            <charset val="1"/>
          </rPr>
          <t xml:space="preserve">
Numerical Input
CS = 22
oMIN = 39
rMIN = 40
rMAX = 41
oMAX = 42</t>
        </r>
      </text>
    </comment>
    <comment ref="A19" authorId="0">
      <text>
        <r>
          <rPr>
            <b/>
            <sz val="9"/>
            <color indexed="81"/>
            <rFont val="Tahoma"/>
            <charset val="1"/>
          </rPr>
          <t>Eric Hsu:</t>
        </r>
        <r>
          <rPr>
            <sz val="9"/>
            <color indexed="81"/>
            <rFont val="Tahoma"/>
            <charset val="1"/>
          </rPr>
          <t xml:space="preserve">
Numerical Input
CS = 23
oMIN = 43
rMIN = 44
rMAX = 45
oMAX = 46</t>
        </r>
      </text>
    </comment>
    <comment ref="A20" authorId="0">
      <text>
        <r>
          <rPr>
            <b/>
            <sz val="9"/>
            <color indexed="81"/>
            <rFont val="Tahoma"/>
            <charset val="1"/>
          </rPr>
          <t>Eric Hsu:</t>
        </r>
        <r>
          <rPr>
            <sz val="9"/>
            <color indexed="81"/>
            <rFont val="Tahoma"/>
            <charset val="1"/>
          </rPr>
          <t xml:space="preserve">
Numerical Input
CS = 24
oMIN = 47
rMIN = 48
rMAX = 49
oMAX = 50</t>
        </r>
      </text>
    </comment>
    <comment ref="A21" authorId="0">
      <text>
        <r>
          <rPr>
            <b/>
            <sz val="9"/>
            <color indexed="81"/>
            <rFont val="Tahoma"/>
            <charset val="1"/>
          </rPr>
          <t>Eric Hsu:</t>
        </r>
        <r>
          <rPr>
            <sz val="9"/>
            <color indexed="81"/>
            <rFont val="Tahoma"/>
            <charset val="1"/>
          </rPr>
          <t xml:space="preserve">
Numerical Input
CS = 25
oMIN = 51
rMIN = 52
rMAX = 53
oMAX = 54</t>
        </r>
      </text>
    </comment>
    <comment ref="A22" authorId="0">
      <text>
        <r>
          <rPr>
            <b/>
            <sz val="9"/>
            <color indexed="81"/>
            <rFont val="Tahoma"/>
            <charset val="1"/>
          </rPr>
          <t>Eric Hsu:</t>
        </r>
        <r>
          <rPr>
            <sz val="9"/>
            <color indexed="81"/>
            <rFont val="Tahoma"/>
            <charset val="1"/>
          </rPr>
          <t xml:space="preserve">
Numerical Input
CS = 26
oMIN = 55
rMIN = 56
rMAX = 57
oMAX = 58</t>
        </r>
      </text>
    </comment>
    <comment ref="A23" authorId="0">
      <text>
        <r>
          <rPr>
            <b/>
            <sz val="9"/>
            <color indexed="81"/>
            <rFont val="Tahoma"/>
            <charset val="1"/>
          </rPr>
          <t>Eric Hsu:</t>
        </r>
        <r>
          <rPr>
            <sz val="9"/>
            <color indexed="81"/>
            <rFont val="Tahoma"/>
            <charset val="1"/>
          </rPr>
          <t xml:space="preserve">
Numerical Input
CS = 27
oMIN = 59
rMIN = 60
rMAX = 61
oMAX = 62</t>
        </r>
      </text>
    </comment>
    <comment ref="A24" authorId="0">
      <text>
        <r>
          <rPr>
            <b/>
            <sz val="9"/>
            <color indexed="81"/>
            <rFont val="Tahoma"/>
            <charset val="1"/>
          </rPr>
          <t>Eric Hsu:</t>
        </r>
        <r>
          <rPr>
            <sz val="9"/>
            <color indexed="81"/>
            <rFont val="Tahoma"/>
            <charset val="1"/>
          </rPr>
          <t xml:space="preserve">
Numerical Input
CS = 28
oMIN = 63
rMIN = 64
rMAX = 65
oMAX = 66</t>
        </r>
      </text>
    </comment>
    <comment ref="A25" authorId="0">
      <text>
        <r>
          <rPr>
            <b/>
            <sz val="9"/>
            <color indexed="81"/>
            <rFont val="Tahoma"/>
            <charset val="1"/>
          </rPr>
          <t>Eric Hsu:</t>
        </r>
        <r>
          <rPr>
            <sz val="9"/>
            <color indexed="81"/>
            <rFont val="Tahoma"/>
            <charset val="1"/>
          </rPr>
          <t xml:space="preserve">
Numerical Input
CS = 29
oMIN = 67
rMIN = 68
rMAX = 69
oMAX = 70</t>
        </r>
      </text>
    </comment>
    <comment ref="A26" authorId="0">
      <text>
        <r>
          <rPr>
            <b/>
            <sz val="9"/>
            <color indexed="81"/>
            <rFont val="Tahoma"/>
            <charset val="1"/>
          </rPr>
          <t>Eric Hsu:</t>
        </r>
        <r>
          <rPr>
            <sz val="9"/>
            <color indexed="81"/>
            <rFont val="Tahoma"/>
            <charset val="1"/>
          </rPr>
          <t xml:space="preserve">
1 Input 2 Slots
CS = 30
NS1 = 71
NS2 = 72</t>
        </r>
      </text>
    </comment>
    <comment ref="A27" authorId="0">
      <text>
        <r>
          <rPr>
            <b/>
            <sz val="9"/>
            <color indexed="81"/>
            <rFont val="Tahoma"/>
            <charset val="1"/>
          </rPr>
          <t>Eric Hsu:</t>
        </r>
        <r>
          <rPr>
            <sz val="9"/>
            <color indexed="81"/>
            <rFont val="Tahoma"/>
            <charset val="1"/>
          </rPr>
          <t xml:space="preserve">
1 Input 1 Slot
CS = 31
NS = 73</t>
        </r>
      </text>
    </comment>
    <comment ref="A28" authorId="0">
      <text>
        <r>
          <rPr>
            <b/>
            <sz val="9"/>
            <color indexed="81"/>
            <rFont val="Tahoma"/>
            <charset val="1"/>
          </rPr>
          <t>Eric Hsu:</t>
        </r>
        <r>
          <rPr>
            <sz val="9"/>
            <color indexed="81"/>
            <rFont val="Tahoma"/>
            <charset val="1"/>
          </rPr>
          <t xml:space="preserve">
Numerical Input
CS = 32
oMIN = 74
rMIN = 75
rMAX = 76
oMAX = 77</t>
        </r>
      </text>
    </comment>
    <comment ref="A29" authorId="0">
      <text>
        <r>
          <rPr>
            <b/>
            <sz val="9"/>
            <color indexed="81"/>
            <rFont val="Tahoma"/>
            <charset val="1"/>
          </rPr>
          <t>Eric Hsu:</t>
        </r>
        <r>
          <rPr>
            <sz val="9"/>
            <color indexed="81"/>
            <rFont val="Tahoma"/>
            <charset val="1"/>
          </rPr>
          <t xml:space="preserve">
Numerical Input
CS = 33
oMIN = 78
rMIN = 79
rMAX = 80
oMAX = 81</t>
        </r>
      </text>
    </comment>
    <comment ref="A30" authorId="0">
      <text>
        <r>
          <rPr>
            <b/>
            <sz val="9"/>
            <color indexed="81"/>
            <rFont val="Tahoma"/>
            <charset val="1"/>
          </rPr>
          <t>Eric Hsu:</t>
        </r>
        <r>
          <rPr>
            <sz val="9"/>
            <color indexed="81"/>
            <rFont val="Tahoma"/>
            <charset val="1"/>
          </rPr>
          <t xml:space="preserve">
1 Input 3 Slots
CS = 34
NS1 = 82
NS2 = 83
NS3 = 84</t>
        </r>
      </text>
    </comment>
    <comment ref="A31" authorId="0">
      <text>
        <r>
          <rPr>
            <b/>
            <sz val="9"/>
            <color indexed="81"/>
            <rFont val="Tahoma"/>
            <charset val="1"/>
          </rPr>
          <t>Eric Hsu:</t>
        </r>
        <r>
          <rPr>
            <sz val="9"/>
            <color indexed="81"/>
            <rFont val="Tahoma"/>
            <charset val="1"/>
          </rPr>
          <t xml:space="preserve">
1 Input 2 Slots
CS = 35
NS1 = 85
NS2 = 86</t>
        </r>
      </text>
    </comment>
    <comment ref="A32" authorId="0">
      <text>
        <r>
          <rPr>
            <b/>
            <sz val="9"/>
            <color indexed="81"/>
            <rFont val="Tahoma"/>
            <charset val="1"/>
          </rPr>
          <t>Eric Hsu:</t>
        </r>
        <r>
          <rPr>
            <sz val="9"/>
            <color indexed="81"/>
            <rFont val="Tahoma"/>
            <charset val="1"/>
          </rPr>
          <t xml:space="preserve">
1 Input 2 Slots
CS = 36
NS1 = 87
NS2 = 88</t>
        </r>
      </text>
    </comment>
    <comment ref="A33" authorId="0">
      <text>
        <r>
          <rPr>
            <b/>
            <sz val="9"/>
            <color indexed="81"/>
            <rFont val="Tahoma"/>
            <charset val="1"/>
          </rPr>
          <t>Eric Hsu:</t>
        </r>
        <r>
          <rPr>
            <sz val="9"/>
            <color indexed="81"/>
            <rFont val="Tahoma"/>
            <charset val="1"/>
          </rPr>
          <t xml:space="preserve">
1 Input 2 Slots
CS = 37
NS1 = 89
NS2 = 90</t>
        </r>
      </text>
    </comment>
    <comment ref="A34" authorId="0">
      <text>
        <r>
          <rPr>
            <b/>
            <sz val="9"/>
            <color indexed="81"/>
            <rFont val="Tahoma"/>
            <charset val="1"/>
          </rPr>
          <t>Eric Hsu:</t>
        </r>
        <r>
          <rPr>
            <sz val="9"/>
            <color indexed="81"/>
            <rFont val="Tahoma"/>
            <charset val="1"/>
          </rPr>
          <t xml:space="preserve">
Numerical Input
CS = 38
oMIN = 91
rMIN = 92
rMAX = 93
oMAX = 94</t>
        </r>
      </text>
    </comment>
    <comment ref="A35" authorId="0">
      <text>
        <r>
          <rPr>
            <b/>
            <sz val="9"/>
            <color indexed="81"/>
            <rFont val="Tahoma"/>
            <charset val="1"/>
          </rPr>
          <t>Eric Hsu:</t>
        </r>
        <r>
          <rPr>
            <sz val="9"/>
            <color indexed="81"/>
            <rFont val="Tahoma"/>
            <charset val="1"/>
          </rPr>
          <t xml:space="preserve">
1 Input 2 Slots
CS = 39
NS1 = 95
NS2 = 96</t>
        </r>
      </text>
    </comment>
    <comment ref="A36" authorId="0">
      <text>
        <r>
          <rPr>
            <b/>
            <sz val="9"/>
            <color indexed="81"/>
            <rFont val="Tahoma"/>
            <charset val="1"/>
          </rPr>
          <t>Eric Hsu:</t>
        </r>
        <r>
          <rPr>
            <sz val="9"/>
            <color indexed="81"/>
            <rFont val="Tahoma"/>
            <charset val="1"/>
          </rPr>
          <t xml:space="preserve">
1 Input 2 Slots
CS = 40
NS1 = 97
NS2 = 98</t>
        </r>
      </text>
    </comment>
    <comment ref="A37" authorId="0">
      <text>
        <r>
          <rPr>
            <b/>
            <sz val="9"/>
            <color indexed="81"/>
            <rFont val="Tahoma"/>
            <charset val="1"/>
          </rPr>
          <t>Eric Hsu:</t>
        </r>
        <r>
          <rPr>
            <sz val="9"/>
            <color indexed="81"/>
            <rFont val="Tahoma"/>
            <charset val="1"/>
          </rPr>
          <t xml:space="preserve">
1 Input 3 Slots
CS = 41
NS1 = 99
NS2 = 100
NS3 = 101</t>
        </r>
      </text>
    </comment>
    <comment ref="A38" authorId="0">
      <text>
        <r>
          <rPr>
            <b/>
            <sz val="9"/>
            <color indexed="81"/>
            <rFont val="Tahoma"/>
            <charset val="1"/>
          </rPr>
          <t>Eric Hsu:</t>
        </r>
        <r>
          <rPr>
            <sz val="9"/>
            <color indexed="81"/>
            <rFont val="Tahoma"/>
            <charset val="1"/>
          </rPr>
          <t xml:space="preserve">
Numerical Input
CS = 42
oMIN = 102
rMIN = 103
rMAX = 104
oMAX = 105</t>
        </r>
      </text>
    </comment>
    <comment ref="A39" authorId="0">
      <text>
        <r>
          <rPr>
            <b/>
            <sz val="9"/>
            <color indexed="81"/>
            <rFont val="Tahoma"/>
            <charset val="1"/>
          </rPr>
          <t>Eric Hsu:</t>
        </r>
        <r>
          <rPr>
            <sz val="9"/>
            <color indexed="81"/>
            <rFont val="Tahoma"/>
            <charset val="1"/>
          </rPr>
          <t xml:space="preserve">
See Numbersheet_distribution for details on implementation</t>
        </r>
      </text>
    </comment>
  </commentList>
</comments>
</file>

<file path=xl/sharedStrings.xml><?xml version="1.0" encoding="utf-8"?>
<sst xmlns="http://schemas.openxmlformats.org/spreadsheetml/2006/main" count="3274" uniqueCount="1210">
  <si>
    <t>enlarged, smooth or slightly keeled</t>
  </si>
  <si>
    <t>divided : 56-75</t>
  </si>
  <si>
    <t>divided : 17-34</t>
  </si>
  <si>
    <t>divided : 62-85</t>
  </si>
  <si>
    <t>divided : 30-56</t>
  </si>
  <si>
    <t>divided : 19-31</t>
  </si>
  <si>
    <t>divided : 66-83</t>
  </si>
  <si>
    <t>divided : 20-30</t>
  </si>
  <si>
    <t>divided : 14-38</t>
  </si>
  <si>
    <t>divided : 94-131</t>
  </si>
  <si>
    <t>divided : 20-25</t>
  </si>
  <si>
    <t>divided : 20-37</t>
  </si>
  <si>
    <t>single : 14-28</t>
  </si>
  <si>
    <t>236-289</t>
  </si>
  <si>
    <t>198-261</t>
  </si>
  <si>
    <t>round</t>
  </si>
  <si>
    <t>99-165</t>
  </si>
  <si>
    <t>6-9</t>
  </si>
  <si>
    <t>17</t>
  </si>
  <si>
    <t>164-198</t>
  </si>
  <si>
    <t>10-21</t>
  </si>
  <si>
    <t>6-17</t>
  </si>
  <si>
    <t>2-5</t>
  </si>
  <si>
    <t>10-22</t>
  </si>
  <si>
    <t>23-46</t>
  </si>
  <si>
    <t>117-155</t>
  </si>
  <si>
    <t>undifferentiated</t>
  </si>
  <si>
    <t>paired</t>
  </si>
  <si>
    <t>court</t>
  </si>
  <si>
    <t>0-2</t>
  </si>
  <si>
    <t>178-344</t>
  </si>
  <si>
    <t>2-3</t>
  </si>
  <si>
    <t>17-21</t>
  </si>
  <si>
    <t>164-201</t>
  </si>
  <si>
    <t>0-1</t>
  </si>
  <si>
    <t>121-189</t>
  </si>
  <si>
    <t>13-15</t>
  </si>
  <si>
    <t>131-171</t>
  </si>
  <si>
    <t>≥ 8</t>
  </si>
  <si>
    <t>≥ 5</t>
  </si>
  <si>
    <t>10-14</t>
  </si>
  <si>
    <t>37-59</t>
  </si>
  <si>
    <t>162-198</t>
  </si>
  <si>
    <t>7-10</t>
  </si>
  <si>
    <t>15-19</t>
  </si>
  <si>
    <t>123-168</t>
  </si>
  <si>
    <t>large</t>
  </si>
  <si>
    <t>≥ 1</t>
  </si>
  <si>
    <t>9-11</t>
  </si>
  <si>
    <t>divided, sometimes single</t>
  </si>
  <si>
    <t>paired or fused to internasals</t>
  </si>
  <si>
    <t>0; misinterpretted as 1</t>
  </si>
  <si>
    <t xml:space="preserve">1 or 2 </t>
  </si>
  <si>
    <t xml:space="preserve">2 </t>
  </si>
  <si>
    <t xml:space="preserve"> ≥ 2</t>
  </si>
  <si>
    <t>straight</t>
  </si>
  <si>
    <t>straight, sometimes slightly oblique</t>
  </si>
  <si>
    <t>slightly oblique</t>
  </si>
  <si>
    <t>oblique sometimes rarely misinterpreted as straight</t>
  </si>
  <si>
    <t>keeled</t>
  </si>
  <si>
    <t>smooth</t>
  </si>
  <si>
    <t>smooth or keeled</t>
  </si>
  <si>
    <t>weakly keeled</t>
  </si>
  <si>
    <t>smooth or weakly keeled</t>
  </si>
  <si>
    <t xml:space="preserve">smooth or rarely weakly keeled </t>
  </si>
  <si>
    <t>enlarged</t>
  </si>
  <si>
    <t>weakly enlarged</t>
  </si>
  <si>
    <t>weakly enlarged ; 2 median keels</t>
  </si>
  <si>
    <t>divided : 91-159</t>
  </si>
  <si>
    <t>divided : 96-147</t>
  </si>
  <si>
    <t>court : 3-6 dents pleines</t>
  </si>
  <si>
    <t>163-297</t>
  </si>
  <si>
    <t>11-19</t>
  </si>
  <si>
    <t>135-211</t>
  </si>
  <si>
    <t>139-184</t>
  </si>
  <si>
    <t>pointue</t>
  </si>
  <si>
    <t>10-13</t>
  </si>
  <si>
    <t>25-31</t>
  </si>
  <si>
    <t>175-218</t>
  </si>
  <si>
    <t>180-205</t>
  </si>
  <si>
    <t>121-199</t>
  </si>
  <si>
    <t>Nasal</t>
    <phoneticPr fontId="4" type="noConversion"/>
  </si>
  <si>
    <t>Prefrontals</t>
    <phoneticPr fontId="4" type="noConversion"/>
  </si>
  <si>
    <t>Internasals</t>
    <phoneticPr fontId="4" type="noConversion"/>
  </si>
  <si>
    <t>Loreal</t>
    <phoneticPr fontId="4" type="noConversion"/>
  </si>
  <si>
    <t>Preoculars</t>
    <phoneticPr fontId="4" type="noConversion"/>
  </si>
  <si>
    <t>Supraoculars</t>
    <phoneticPr fontId="4" type="noConversion"/>
  </si>
  <si>
    <t>Postoculars</t>
    <phoneticPr fontId="4" type="noConversion"/>
  </si>
  <si>
    <t>Suboculars</t>
    <phoneticPr fontId="4" type="noConversion"/>
  </si>
  <si>
    <t>Perioculars</t>
    <phoneticPr fontId="4" type="noConversion"/>
  </si>
  <si>
    <t>Interoculars</t>
    <phoneticPr fontId="4" type="noConversion"/>
  </si>
  <si>
    <t>Distinctive Characters</t>
    <phoneticPr fontId="4" type="noConversion"/>
  </si>
  <si>
    <t>13-21</t>
  </si>
  <si>
    <t>158-215</t>
  </si>
  <si>
    <t>1-3</t>
  </si>
  <si>
    <t>143-163</t>
  </si>
  <si>
    <t>1 x 2</t>
  </si>
  <si>
    <t>variable</t>
  </si>
  <si>
    <t>5-7</t>
  </si>
  <si>
    <t>15-23</t>
  </si>
  <si>
    <t>absentes</t>
  </si>
  <si>
    <t>absent</t>
  </si>
  <si>
    <t>0 or 1</t>
  </si>
  <si>
    <t>1 or 2</t>
  </si>
  <si>
    <t>2 or 3</t>
  </si>
  <si>
    <t>1 x 2 or 2 x 2</t>
  </si>
  <si>
    <t>1 or 2 LS en contact avec pariétale</t>
  </si>
  <si>
    <t>Contact or séparation LS avec pariétale inconstant dans plusieurs espèces</t>
  </si>
  <si>
    <t>semi-divided</t>
  </si>
  <si>
    <t>single</t>
  </si>
  <si>
    <t>single or semi-divided</t>
  </si>
  <si>
    <t>single or divided</t>
  </si>
  <si>
    <t>divided ≥ 2</t>
  </si>
  <si>
    <t>1, sometimes 2</t>
  </si>
  <si>
    <t>single, rarely divided</t>
  </si>
  <si>
    <t>155-188</t>
  </si>
  <si>
    <t>19-27</t>
  </si>
  <si>
    <t>obliques</t>
  </si>
  <si>
    <t>6-7</t>
  </si>
  <si>
    <t>15</t>
  </si>
  <si>
    <t>opisthoglyph</t>
  </si>
  <si>
    <t>proteroglyph</t>
  </si>
  <si>
    <t>solenoglyph</t>
  </si>
  <si>
    <t>aglyph</t>
  </si>
  <si>
    <t xml:space="preserve">opisthoglyph </t>
  </si>
  <si>
    <t>opistoglyph</t>
  </si>
  <si>
    <t>cylindrical</t>
  </si>
  <si>
    <t>cylindrical, long</t>
  </si>
  <si>
    <t>small, short</t>
  </si>
  <si>
    <t>short, large</t>
  </si>
  <si>
    <t>short</t>
  </si>
  <si>
    <t>short et large</t>
  </si>
  <si>
    <t>short, fine</t>
  </si>
  <si>
    <t>very distinct</t>
  </si>
  <si>
    <t>very pronounced</t>
  </si>
  <si>
    <t>triangular</t>
  </si>
  <si>
    <t>small, flattened</t>
  </si>
  <si>
    <t>medium, flattened</t>
  </si>
  <si>
    <t>1 elongated</t>
  </si>
  <si>
    <t>flat, large, almost triangular</t>
  </si>
  <si>
    <t>elongated, narrow</t>
  </si>
  <si>
    <t>narrow</t>
  </si>
  <si>
    <t>long</t>
  </si>
  <si>
    <t>long, fine</t>
  </si>
  <si>
    <t>large, triangular</t>
  </si>
  <si>
    <t>elongate</t>
  </si>
  <si>
    <t>square</t>
  </si>
  <si>
    <t>pointed</t>
  </si>
  <si>
    <t>elongate, saillant</t>
  </si>
  <si>
    <t>flattened transversely</t>
  </si>
  <si>
    <t>flattened vertically</t>
  </si>
  <si>
    <t>cylindrical, slightly compressed transversely</t>
  </si>
  <si>
    <t>cylindrical, elongate</t>
  </si>
  <si>
    <t>15-17</t>
  </si>
  <si>
    <t>225-253</t>
  </si>
  <si>
    <t>9-12</t>
  </si>
  <si>
    <t>219-244</t>
  </si>
  <si>
    <t>11-13</t>
  </si>
  <si>
    <t>21-25</t>
  </si>
  <si>
    <t>6</t>
  </si>
  <si>
    <t>102-118</t>
  </si>
  <si>
    <t>divided : 87-131</t>
  </si>
  <si>
    <t>divided : 39-55</t>
  </si>
  <si>
    <t>divided : 29-71</t>
  </si>
  <si>
    <t>divided : 22-58</t>
  </si>
  <si>
    <t>divided : 60-98</t>
  </si>
  <si>
    <t>divided : 52-97</t>
  </si>
  <si>
    <t>153-228</t>
  </si>
  <si>
    <t>115-160</t>
  </si>
  <si>
    <t>138-215</t>
  </si>
  <si>
    <t>?</t>
  </si>
  <si>
    <t>175-180</t>
  </si>
  <si>
    <t>vertical</t>
  </si>
  <si>
    <t>round, sometimes slightly eliptical</t>
  </si>
  <si>
    <t>horizontal</t>
  </si>
  <si>
    <t>round or slightly vertical</t>
  </si>
  <si>
    <t>round or vertical</t>
  </si>
  <si>
    <t>medium to long</t>
  </si>
  <si>
    <t>short to medium</t>
  </si>
  <si>
    <t>small to medium</t>
  </si>
  <si>
    <t>0 to 4</t>
  </si>
  <si>
    <t>9 to 18</t>
  </si>
  <si>
    <t>10 to 20</t>
  </si>
  <si>
    <t>7 to 21</t>
  </si>
  <si>
    <t>3 to 5</t>
  </si>
  <si>
    <t>29 to 37</t>
  </si>
  <si>
    <t>15 to 23</t>
  </si>
  <si>
    <t>13 to 25</t>
  </si>
  <si>
    <t>8 to 14</t>
  </si>
  <si>
    <t>23 to 35</t>
  </si>
  <si>
    <t>23 to 33</t>
  </si>
  <si>
    <t>large, sometimes medium</t>
  </si>
  <si>
    <t>large/medium</t>
  </si>
  <si>
    <t>medium to large</t>
  </si>
  <si>
    <t>Hemipene lobes</t>
  </si>
  <si>
    <t>Sulcus spermaticus</t>
  </si>
  <si>
    <t>undivided</t>
  </si>
  <si>
    <t>divided</t>
  </si>
  <si>
    <t>unilobed</t>
  </si>
  <si>
    <t>148-199</t>
  </si>
  <si>
    <t>3</t>
  </si>
  <si>
    <t>170-228</t>
  </si>
  <si>
    <t>7-11</t>
  </si>
  <si>
    <t>8</t>
  </si>
  <si>
    <t>19</t>
  </si>
  <si>
    <t>oblique</t>
  </si>
  <si>
    <t>118-166</t>
  </si>
  <si>
    <t>2-4</t>
  </si>
  <si>
    <t>0-3</t>
  </si>
  <si>
    <t>7-9</t>
  </si>
  <si>
    <t>17-19</t>
  </si>
  <si>
    <t>132-152</t>
  </si>
  <si>
    <t>23</t>
  </si>
  <si>
    <t>181-212</t>
  </si>
  <si>
    <t>1</t>
  </si>
  <si>
    <t>1-2</t>
  </si>
  <si>
    <t>1-4</t>
  </si>
  <si>
    <t>2</t>
  </si>
  <si>
    <t>6-8</t>
  </si>
  <si>
    <t>2 x 2</t>
  </si>
  <si>
    <t>8-11</t>
  </si>
  <si>
    <t>21-27</t>
  </si>
  <si>
    <t>0</t>
  </si>
  <si>
    <t>normal</t>
  </si>
  <si>
    <t>NA</t>
  </si>
  <si>
    <t>8-10</t>
  </si>
  <si>
    <t>Large, plate-like scales</t>
  </si>
  <si>
    <t>small rounded</t>
  </si>
  <si>
    <t>large and long, pointed</t>
  </si>
  <si>
    <t>paired or single</t>
  </si>
  <si>
    <t>small</t>
  </si>
  <si>
    <t>medium</t>
  </si>
  <si>
    <t>medium, fine</t>
  </si>
  <si>
    <t>Snout</t>
  </si>
  <si>
    <t>Neck</t>
  </si>
  <si>
    <t>Body</t>
  </si>
  <si>
    <t>Tail</t>
  </si>
  <si>
    <t>Size of eye</t>
  </si>
  <si>
    <t>Maxilla</t>
  </si>
  <si>
    <t>Head Scales</t>
  </si>
  <si>
    <t xml:space="preserve"># of rows between upper labial and eye </t>
  </si>
  <si>
    <t>Upper labials</t>
  </si>
  <si>
    <t>Chin shields</t>
  </si>
  <si>
    <t>Submandibular groove</t>
  </si>
  <si>
    <t>Lower labials</t>
  </si>
  <si>
    <t># of dorsal scale rows</t>
  </si>
  <si>
    <t>Arrangement of dorsal scales</t>
  </si>
  <si>
    <t>Dorsal scales</t>
  </si>
  <si>
    <t>Apical pits</t>
  </si>
  <si>
    <t>Vertebral scale row</t>
  </si>
  <si>
    <t>Ventrals</t>
  </si>
  <si>
    <t>Head Size</t>
  </si>
  <si>
    <t>rounded</t>
  </si>
  <si>
    <t>distinct</t>
  </si>
  <si>
    <t>pronounced</t>
  </si>
  <si>
    <t>not distinct</t>
  </si>
  <si>
    <t>not pronounced</t>
  </si>
  <si>
    <t>somewhat distinct</t>
  </si>
  <si>
    <t>somewhat pronounced</t>
  </si>
  <si>
    <t>Aglyph</t>
  </si>
  <si>
    <t>cylindrical, short</t>
  </si>
  <si>
    <t>elongate, cylindrical</t>
  </si>
  <si>
    <t>cylindrical, robust</t>
  </si>
  <si>
    <t>short and pointed</t>
  </si>
  <si>
    <t>short, tapered</t>
  </si>
  <si>
    <t>long, tapered</t>
  </si>
  <si>
    <t>cf. Dowling &amp; Duellman, 1978</t>
  </si>
  <si>
    <t>132-148</t>
  </si>
  <si>
    <t>≥ 2</t>
  </si>
  <si>
    <t>19-25</t>
  </si>
  <si>
    <t>152-193</t>
  </si>
  <si>
    <t>144-214</t>
  </si>
  <si>
    <t>saillant et cunéiforme</t>
  </si>
  <si>
    <t>155-195</t>
  </si>
  <si>
    <t>6-10</t>
  </si>
  <si>
    <t>162-225</t>
  </si>
  <si>
    <t>51-99</t>
  </si>
  <si>
    <t>191-294</t>
  </si>
  <si>
    <t>10-18 (0)</t>
  </si>
  <si>
    <t>4-9</t>
  </si>
  <si>
    <t>6-7 (0)</t>
  </si>
  <si>
    <t>8-15 (0)</t>
  </si>
  <si>
    <t>0, sometimes misinterpretted as 1 x 2</t>
  </si>
  <si>
    <t>8-11 (0)</t>
  </si>
  <si>
    <t>9-15</t>
  </si>
  <si>
    <t>divided : 43-91</t>
  </si>
  <si>
    <t>179-262</t>
  </si>
  <si>
    <t>9-13 (0)</t>
  </si>
  <si>
    <t>8-13 (0)</t>
  </si>
  <si>
    <t>semi-divided or divided</t>
  </si>
  <si>
    <t>151-183</t>
  </si>
  <si>
    <t>divided : 52-90</t>
  </si>
  <si>
    <t>23-35</t>
  </si>
  <si>
    <t>single : 32-45</t>
  </si>
  <si>
    <t>single or divided : 38-85</t>
  </si>
  <si>
    <t>15-27</t>
  </si>
  <si>
    <t>139-176</t>
  </si>
  <si>
    <t>5-6 (0)</t>
  </si>
  <si>
    <t>&gt; 1</t>
  </si>
  <si>
    <t>9-13</t>
  </si>
  <si>
    <t>25-29</t>
  </si>
  <si>
    <t>0 - fused to preoculars</t>
  </si>
  <si>
    <t>vertically eliptical</t>
  </si>
  <si>
    <t>Unilobed</t>
  </si>
  <si>
    <t>not forked</t>
  </si>
  <si>
    <t>1, broad</t>
  </si>
  <si>
    <t>Comments</t>
  </si>
  <si>
    <t>Scales of head/body glossy brown or reddish above and below, dark tail</t>
  </si>
  <si>
    <t>Monotypic genus</t>
  </si>
  <si>
    <t>Small, short</t>
  </si>
  <si>
    <t>rounded/blunt</t>
  </si>
  <si>
    <t>small, relatively undifferentiated</t>
  </si>
  <si>
    <t>rounded, protruding</t>
  </si>
  <si>
    <t>divided for distal 2/3 of organ</t>
  </si>
  <si>
    <t>Large, plate-like scales and some small/undifferentiated</t>
  </si>
  <si>
    <t>single, divided or semi-divided</t>
  </si>
  <si>
    <t>Absent</t>
  </si>
  <si>
    <t>Small, undifferentiated</t>
  </si>
  <si>
    <t>Small to medium</t>
  </si>
  <si>
    <t>small scales, undifferentiated</t>
  </si>
  <si>
    <t>medium, prehensile</t>
  </si>
  <si>
    <r>
      <rPr>
        <sz val="10"/>
        <rFont val="Calibri"/>
        <family val="2"/>
      </rPr>
      <t>≥</t>
    </r>
    <r>
      <rPr>
        <sz val="10"/>
        <rFont val="Arial"/>
        <family val="2"/>
      </rPr>
      <t>2</t>
    </r>
  </si>
  <si>
    <t>Single or semi-divided</t>
  </si>
  <si>
    <t>9-19</t>
  </si>
  <si>
    <t>6-12</t>
  </si>
  <si>
    <t>8-15</t>
  </si>
  <si>
    <t>Broad, Triangular</t>
  </si>
  <si>
    <t>Some species have scales modified into horns above the eyes</t>
  </si>
  <si>
    <t>small and undifferentiated</t>
  </si>
  <si>
    <t>Yes</t>
  </si>
  <si>
    <t>short, broad</t>
  </si>
  <si>
    <t>1-2 (sometimes 3) anterior, 2-4 posterior</t>
  </si>
  <si>
    <t>4-10?</t>
  </si>
  <si>
    <t>8-18?</t>
  </si>
  <si>
    <t>140-169</t>
  </si>
  <si>
    <t>Oval</t>
  </si>
  <si>
    <t>bilobed</t>
  </si>
  <si>
    <t>Small and undifferentiated</t>
  </si>
  <si>
    <t>7-15 keeled</t>
  </si>
  <si>
    <t>single : 17-43</t>
  </si>
  <si>
    <t>Nuchal Scales?</t>
  </si>
  <si>
    <t>0-1* (kind of)</t>
  </si>
  <si>
    <t>Slightly oblique</t>
  </si>
  <si>
    <t>divided: 76-96</t>
  </si>
  <si>
    <t>narrow, elongated</t>
  </si>
  <si>
    <t>laterally compressed</t>
  </si>
  <si>
    <t>long, slender</t>
  </si>
  <si>
    <t>8-13</t>
  </si>
  <si>
    <t>1-2 anterior</t>
  </si>
  <si>
    <t>indistinct</t>
  </si>
  <si>
    <t>shallow</t>
  </si>
  <si>
    <t>13-15, decreases posteriorly</t>
  </si>
  <si>
    <t>divided: 13-30</t>
  </si>
  <si>
    <t>large, shield-like</t>
  </si>
  <si>
    <t>broad</t>
  </si>
  <si>
    <t>1 (rarely 2)</t>
  </si>
  <si>
    <t>1, longer than broad</t>
  </si>
  <si>
    <t>1+3</t>
  </si>
  <si>
    <t>8(3/4)</t>
  </si>
  <si>
    <t>single, divided, or semi-divided</t>
  </si>
  <si>
    <t>Cylindrical ("most are thick-bodied, few exceptions")</t>
  </si>
  <si>
    <t>1, occasionally 2</t>
  </si>
  <si>
    <t>17-37</t>
  </si>
  <si>
    <t>single or divided, or a combination*: 17-32</t>
  </si>
  <si>
    <t>1, elongate</t>
  </si>
  <si>
    <t>undivided or divided at tip</t>
  </si>
  <si>
    <t xml:space="preserve">Large, plate-like scales, great deal of fusion </t>
  </si>
  <si>
    <t>0-1, may be fused to postoculars</t>
  </si>
  <si>
    <t>0 anteriors</t>
  </si>
  <si>
    <t>1 x 2, followed by a pair of false chin shields (gulars)</t>
  </si>
  <si>
    <t>not strongly distinct</t>
  </si>
  <si>
    <t>Short, stubby, pointed</t>
  </si>
  <si>
    <t>0-1 anterior (0+1 or 1+1?)</t>
  </si>
  <si>
    <t>simple or divided : 11-29</t>
  </si>
  <si>
    <t>Short and slender</t>
  </si>
  <si>
    <t>smooth, with one exception</t>
  </si>
  <si>
    <t>Single : 32-65</t>
  </si>
  <si>
    <t>Variable</t>
  </si>
  <si>
    <t>short and with blunt tip</t>
  </si>
  <si>
    <t>divided: 15-41</t>
  </si>
  <si>
    <t>smooth, glossy</t>
  </si>
  <si>
    <t>0-1 (may be fused to parietal)</t>
  </si>
  <si>
    <t>1 (may be fused to supraocular)</t>
  </si>
  <si>
    <t>1 x 2, with "false chin shields" (chin shields followed posteriorly with gulars)</t>
  </si>
  <si>
    <t>Variable???</t>
  </si>
  <si>
    <t>Characteristics</t>
  </si>
  <si>
    <t>Small</t>
  </si>
  <si>
    <t>Medium</t>
  </si>
  <si>
    <t>Broad</t>
  </si>
  <si>
    <t>Triangular</t>
  </si>
  <si>
    <t>Short</t>
  </si>
  <si>
    <t>Elongated</t>
  </si>
  <si>
    <t>Large</t>
  </si>
  <si>
    <t>Flat</t>
  </si>
  <si>
    <t>Afronatrix</t>
  </si>
  <si>
    <t>Value</t>
  </si>
  <si>
    <t>Upper labials MIN</t>
  </si>
  <si>
    <t>Upper labials MAX</t>
  </si>
  <si>
    <t>Suboculars MIN</t>
  </si>
  <si>
    <t>Suboculars MAX</t>
  </si>
  <si>
    <t>Postoculars MIN</t>
  </si>
  <si>
    <t>Postoculars MAX</t>
  </si>
  <si>
    <t>Preoculars MIN</t>
  </si>
  <si>
    <t>Preoculars MAX</t>
  </si>
  <si>
    <t>Supraoculars MIN</t>
  </si>
  <si>
    <t>Supraoculars MAX</t>
  </si>
  <si>
    <t>Head Size Characteristic 2</t>
  </si>
  <si>
    <t>Head Size Characteristic 3</t>
  </si>
  <si>
    <t>Snout Characteristic 1</t>
  </si>
  <si>
    <t>Head Size Characteristic 1</t>
  </si>
  <si>
    <t>Snout Characteristic 2</t>
  </si>
  <si>
    <t>Snout Characteristic 3</t>
  </si>
  <si>
    <t>Body Characteristic 1</t>
  </si>
  <si>
    <t>Body Characteristic 2</t>
  </si>
  <si>
    <t>Neck Characteristic</t>
  </si>
  <si>
    <t>Tail Characteristic 1</t>
  </si>
  <si>
    <t>Tail Characteristic 2</t>
  </si>
  <si>
    <t>Tail Characteristic 3</t>
  </si>
  <si>
    <t>Perioculars MIN</t>
  </si>
  <si>
    <t>Perioculars MAX</t>
  </si>
  <si>
    <t>Interoculars MIN</t>
  </si>
  <si>
    <t>Interoculars MAX</t>
  </si>
  <si>
    <t># rows b/w upper labial and eye MIN</t>
  </si>
  <si>
    <t># rows b/w upper labial and eye MAX</t>
  </si>
  <si>
    <t>Subcaudals Characteristic</t>
  </si>
  <si>
    <t>Subcaudals Count MIN</t>
  </si>
  <si>
    <t>Subcaudals Count MAX</t>
  </si>
  <si>
    <t>Vertebral scale row Characteristic</t>
  </si>
  <si>
    <t>Dorsal scales Characteristic 1</t>
  </si>
  <si>
    <t>Dorsal scales Characteristic 2</t>
  </si>
  <si>
    <t># Dorsal Scale Rows MIN</t>
  </si>
  <si>
    <t># Dorsal Scale Rows MAX</t>
  </si>
  <si>
    <t>Chin shields Characteristic 1</t>
  </si>
  <si>
    <t>Chin shields Characteristic 2</t>
  </si>
  <si>
    <t>Subcaudal Count</t>
  </si>
  <si>
    <t>Lower Labial Count</t>
  </si>
  <si>
    <t>Upper Labial Count</t>
  </si>
  <si>
    <t>Head Characteristic</t>
  </si>
  <si>
    <t>Snout Characteristic</t>
  </si>
  <si>
    <t>Rounded</t>
  </si>
  <si>
    <t>Wedge</t>
  </si>
  <si>
    <t>Square</t>
  </si>
  <si>
    <t>Elongate</t>
  </si>
  <si>
    <t>Pointed</t>
  </si>
  <si>
    <t>Body Characteristic</t>
  </si>
  <si>
    <t>Cylindrical</t>
  </si>
  <si>
    <t>Laterally Compressed</t>
  </si>
  <si>
    <t>Tapered</t>
  </si>
  <si>
    <t>Sample Genus</t>
  </si>
  <si>
    <t>Not Distinct</t>
  </si>
  <si>
    <t>Somewhat Distinct</t>
  </si>
  <si>
    <t>Distinct</t>
  </si>
  <si>
    <t>Round</t>
  </si>
  <si>
    <t>Vertically Elliptical</t>
  </si>
  <si>
    <t>Horizontally Elliptical</t>
  </si>
  <si>
    <t>Pupil Characteristic 1</t>
  </si>
  <si>
    <t>Pupil Characteristic 2</t>
  </si>
  <si>
    <t>Bilobed</t>
  </si>
  <si>
    <t>Rostral</t>
  </si>
  <si>
    <t>Nasal</t>
  </si>
  <si>
    <t>Prefrontals</t>
  </si>
  <si>
    <t>Internasals</t>
  </si>
  <si>
    <t>Preoculars</t>
  </si>
  <si>
    <t>Supraoculars</t>
  </si>
  <si>
    <t>Postoculars</t>
  </si>
  <si>
    <t>Suboculars</t>
  </si>
  <si>
    <t>Undifferentiated</t>
  </si>
  <si>
    <t>Maybe?</t>
  </si>
  <si>
    <t>potentially remove this?</t>
  </si>
  <si>
    <t>Perioculars</t>
  </si>
  <si>
    <t>Interoculars</t>
  </si>
  <si>
    <t>Upper labials in contact with eye MIN</t>
  </si>
  <si>
    <t>Upper labials in contact with eye MAX</t>
  </si>
  <si>
    <t>Anterior Temporals</t>
  </si>
  <si>
    <t>Anterior Temporals MIN</t>
  </si>
  <si>
    <t>Anterior Temporals MAX</t>
  </si>
  <si>
    <t>1 x 2 with false chin shields</t>
  </si>
  <si>
    <t>Straight</t>
  </si>
  <si>
    <t>Slightly Oblique</t>
  </si>
  <si>
    <t>Oblique</t>
  </si>
  <si>
    <t>Smooth</t>
  </si>
  <si>
    <t>Keeled</t>
  </si>
  <si>
    <t>Normal</t>
  </si>
  <si>
    <t>PLACEHOLDER</t>
  </si>
  <si>
    <t>Anal Plate</t>
  </si>
  <si>
    <t>Ventral Count</t>
  </si>
  <si>
    <t>Unforked</t>
  </si>
  <si>
    <t>Forked</t>
  </si>
  <si>
    <t>Amblyodipsas</t>
  </si>
  <si>
    <t>Aparallactus</t>
  </si>
  <si>
    <t>Aspidelaps</t>
  </si>
  <si>
    <t>Atheris</t>
  </si>
  <si>
    <t>Atractaspis</t>
  </si>
  <si>
    <t>Bitis</t>
  </si>
  <si>
    <t>Bothrolycus</t>
  </si>
  <si>
    <t>Bothrophthalmus</t>
  </si>
  <si>
    <t>Buhoma</t>
  </si>
  <si>
    <t>Calabaria</t>
  </si>
  <si>
    <t>Opisthoglyph</t>
  </si>
  <si>
    <t>Proteroglyph</t>
  </si>
  <si>
    <t>Solenoglyph</t>
  </si>
  <si>
    <t>Tail Characteristic</t>
  </si>
  <si>
    <t>Blunt Tip</t>
  </si>
  <si>
    <t>Pointed tip</t>
  </si>
  <si>
    <t>Large, Plate-Like Scales</t>
  </si>
  <si>
    <t>Small Scales, undifferentiated</t>
  </si>
  <si>
    <t>Large, Shield-like</t>
  </si>
  <si>
    <t>Pointed, Projecting</t>
  </si>
  <si>
    <t>Single</t>
  </si>
  <si>
    <t>Semi-Divided</t>
  </si>
  <si>
    <t>Divided</t>
  </si>
  <si>
    <t>Nasal 1</t>
  </si>
  <si>
    <t>Nasal 2</t>
  </si>
  <si>
    <t>Nasal 3</t>
  </si>
  <si>
    <t>Prefrontals 1</t>
  </si>
  <si>
    <t>Prefrontals 2</t>
  </si>
  <si>
    <t>Loreal Characteristic</t>
  </si>
  <si>
    <t>Not Pronounced</t>
  </si>
  <si>
    <t>Pronounced</t>
  </si>
  <si>
    <t>Lower Labials MIN</t>
  </si>
  <si>
    <t>Lower Labials MAX</t>
  </si>
  <si>
    <t>Slender</t>
  </si>
  <si>
    <t>Rostral Characteristic 2</t>
  </si>
  <si>
    <t>Rostral Characteristic 1</t>
  </si>
  <si>
    <t>Bamanophis</t>
  </si>
  <si>
    <t>Boaedon</t>
  </si>
  <si>
    <t>Hemorrhois</t>
  </si>
  <si>
    <t>Platyceps</t>
  </si>
  <si>
    <t>medium, broad, flat</t>
  </si>
  <si>
    <t>Broad and flat</t>
  </si>
  <si>
    <t>small (?) flattened</t>
  </si>
  <si>
    <t>large, broad</t>
  </si>
  <si>
    <t>broad, almost triangular</t>
  </si>
  <si>
    <t>long and narrow</t>
  </si>
  <si>
    <t>broad, flat</t>
  </si>
  <si>
    <t>long, rounded</t>
  </si>
  <si>
    <t>short, rounded</t>
  </si>
  <si>
    <t>pointed/wedge</t>
  </si>
  <si>
    <t>prominent</t>
  </si>
  <si>
    <t>shaped like beak</t>
  </si>
  <si>
    <t>not very distinct</t>
  </si>
  <si>
    <t>elongate and thin (cylindrical?)</t>
  </si>
  <si>
    <t>slender, cylindrical</t>
  </si>
  <si>
    <t>cylindrical, slender</t>
  </si>
  <si>
    <t>cylindrical, somewhat laterally compressed</t>
  </si>
  <si>
    <t>"stout" cylindrical</t>
  </si>
  <si>
    <t>cylindrical or triangular cross section</t>
  </si>
  <si>
    <t>cylindrical(?), short</t>
  </si>
  <si>
    <t>cylindrical (?), elongate</t>
  </si>
  <si>
    <t>long, laterally compressed</t>
  </si>
  <si>
    <t>slender, long, laterally compressed</t>
  </si>
  <si>
    <t>does not taper, tip rounded</t>
  </si>
  <si>
    <t>short or medium</t>
  </si>
  <si>
    <t>slender</t>
  </si>
  <si>
    <t>short, slender</t>
  </si>
  <si>
    <t>long, tapering</t>
  </si>
  <si>
    <t>vetically eliptical</t>
  </si>
  <si>
    <t>round, sometimes slightly vertically elliptical</t>
  </si>
  <si>
    <t>"tear drop"/rounded</t>
  </si>
  <si>
    <t>usually vertical, may be round or almost round</t>
  </si>
  <si>
    <t>small to large</t>
  </si>
  <si>
    <t>small or medium</t>
  </si>
  <si>
    <t>bilobed*</t>
  </si>
  <si>
    <t>unilobed (or distally bilobed)</t>
  </si>
  <si>
    <t>rounded, visible from above</t>
  </si>
  <si>
    <t>"leaf-shaped"</t>
  </si>
  <si>
    <t>flattened into shovel-like edge</t>
  </si>
  <si>
    <t>enlarged/hooked/downwards pointing</t>
  </si>
  <si>
    <t>enlarged, pointed edge</t>
  </si>
  <si>
    <t>single, sometimes fused to first upper labial</t>
  </si>
  <si>
    <t>semi-divided or divided, occasionally single</t>
  </si>
  <si>
    <t>Single, Divided, or Semi-Divided</t>
  </si>
  <si>
    <t>0 (see text)</t>
  </si>
  <si>
    <t>1, rarely paired</t>
  </si>
  <si>
    <t>paired (see text)</t>
  </si>
  <si>
    <t>2-3 pairs</t>
  </si>
  <si>
    <t>1, longer than deep</t>
  </si>
  <si>
    <t>1, elongate or concave</t>
  </si>
  <si>
    <t>0 (absent)</t>
  </si>
  <si>
    <t>0-1 (may be fused to a preocular)</t>
  </si>
  <si>
    <t>1, twice as long as it is deep</t>
  </si>
  <si>
    <t>1, small, equal in length and depth</t>
  </si>
  <si>
    <t>1 concave (?), may be divided</t>
  </si>
  <si>
    <r>
      <rPr>
        <sz val="10"/>
        <rFont val="Calibri"/>
        <family val="2"/>
      </rPr>
      <t>≥</t>
    </r>
    <r>
      <rPr>
        <sz val="10"/>
        <rFont val="Arial"/>
        <family val="2"/>
      </rPr>
      <t>1</t>
    </r>
  </si>
  <si>
    <t>1 (may be divided into 2-3 scales)</t>
  </si>
  <si>
    <t>2, occasionally 3</t>
  </si>
  <si>
    <t>1-2 (see text)</t>
  </si>
  <si>
    <t>1, deeper than long</t>
  </si>
  <si>
    <t>1, narrower than frontal</t>
  </si>
  <si>
    <t>1?</t>
  </si>
  <si>
    <t>1(?)</t>
  </si>
  <si>
    <t>1, equal in breadth to the frontal</t>
  </si>
  <si>
    <t>1, broader than frontal</t>
  </si>
  <si>
    <t>2-3 (see text)</t>
  </si>
  <si>
    <t>???</t>
  </si>
  <si>
    <t>0, sometimes misinterpreted as 1</t>
  </si>
  <si>
    <t>0-1 (see text)</t>
  </si>
  <si>
    <t>????</t>
  </si>
  <si>
    <t>0-1, see text</t>
  </si>
  <si>
    <t>1, broader than long</t>
  </si>
  <si>
    <t>1, about as long as broad</t>
  </si>
  <si>
    <t>1, slightly longer than broad</t>
  </si>
  <si>
    <t>1, long/longer than broad</t>
  </si>
  <si>
    <t>1, equal in length and width</t>
  </si>
  <si>
    <t>1, longer than it is broad</t>
  </si>
  <si>
    <t>1, long and narrow</t>
  </si>
  <si>
    <t>8-12</t>
  </si>
  <si>
    <t>1 anterior (1+2 or 1+3)</t>
  </si>
  <si>
    <t>2-3 (generally 2+2, but can be 2+3 or 3+3)</t>
  </si>
  <si>
    <t>1-2 anterior temporals</t>
  </si>
  <si>
    <t>1, occasionally 2 anterior (1+2 or 2+2)</t>
  </si>
  <si>
    <t>1-3 anterior (generally 2+3, but can be 1+3 or 3+3)</t>
  </si>
  <si>
    <t>1 anterior (1+2 or 3)</t>
  </si>
  <si>
    <t>1 anterior (1+2+2/3)</t>
  </si>
  <si>
    <t>0 anteriors (0+1)</t>
  </si>
  <si>
    <t>1 anterior</t>
  </si>
  <si>
    <t>1 anterior (1+2)</t>
  </si>
  <si>
    <t>1-2 anterior ([1-2]+1+2)</t>
  </si>
  <si>
    <t>0-2 anterior [(0, 1, 2) + 2 + (2, 3)]</t>
  </si>
  <si>
    <t>2 anteriors (2+2 or 2+3)</t>
  </si>
  <si>
    <t>1-2 anterior ([1-2] + [1-2])</t>
  </si>
  <si>
    <t>1-2 anterior (1/2+2/3?)</t>
  </si>
  <si>
    <t>"variable"</t>
  </si>
  <si>
    <t>2-3 anteriors (generally 2+2, but also can be 2+3 or 3+3)</t>
  </si>
  <si>
    <t>1-2 anteriors (1+2 or 2+2)</t>
  </si>
  <si>
    <t>0-2 anterior</t>
  </si>
  <si>
    <t>1 anterior (1+1)</t>
  </si>
  <si>
    <t>0-1 anterior (may be fused to parietal, otherwise 1+2 or 1+3)</t>
  </si>
  <si>
    <t>1-2 anterior (1+2 or 2+2)</t>
  </si>
  <si>
    <t>2 anterior (2+3 generally)</t>
  </si>
  <si>
    <t>1-2 anterior ([1-2]+[1-2]+[0-2])</t>
  </si>
  <si>
    <t>2 (2+2 or 2+3)</t>
  </si>
  <si>
    <t>1 anterior (1+1 or 1+2)</t>
  </si>
  <si>
    <t>1-3 anterior</t>
  </si>
  <si>
    <t>2-3 Anteriors (2+3 or 3+4)</t>
  </si>
  <si>
    <t>2 anterior</t>
  </si>
  <si>
    <t>2-3 anterior</t>
  </si>
  <si>
    <t>2-4 anterior (range from 2+3 to 4+5)</t>
  </si>
  <si>
    <t>2 anterior (2+[2/3])</t>
  </si>
  <si>
    <t>2 x 2, may include a pair of gulars (resembling false chin shields)</t>
  </si>
  <si>
    <t>1 x 2, with large pair of false chin shields</t>
  </si>
  <si>
    <t>1 x 2 with gulars as false chin shields</t>
  </si>
  <si>
    <t>prounounced</t>
  </si>
  <si>
    <t>Shallow</t>
  </si>
  <si>
    <t>pronounced*</t>
  </si>
  <si>
    <t>9-11 (usually 9)</t>
  </si>
  <si>
    <t>8-11 (occasionally as many as 13?)</t>
  </si>
  <si>
    <t>29-31, or 33</t>
  </si>
  <si>
    <t>15-21</t>
  </si>
  <si>
    <t>23-25</t>
  </si>
  <si>
    <t>19 or 21</t>
  </si>
  <si>
    <t>25</t>
  </si>
  <si>
    <t>17 or 19</t>
  </si>
  <si>
    <t>19-31</t>
  </si>
  <si>
    <t>17-23</t>
  </si>
  <si>
    <t>19-21 or 17</t>
  </si>
  <si>
    <t>straight or oblique</t>
  </si>
  <si>
    <t>straight or slightly oblique</t>
  </si>
  <si>
    <t>smooth anteriorly, keeled posteriorly</t>
  </si>
  <si>
    <t>0 or 2</t>
  </si>
  <si>
    <t>134-159</t>
  </si>
  <si>
    <t>154-217</t>
  </si>
  <si>
    <t>126-191</t>
  </si>
  <si>
    <t>142-168</t>
  </si>
  <si>
    <t>229-265</t>
  </si>
  <si>
    <t>168-250</t>
  </si>
  <si>
    <t>263-348</t>
  </si>
  <si>
    <t>177-238</t>
  </si>
  <si>
    <t>116-148</t>
  </si>
  <si>
    <t>147-262, rounded or keeled</t>
  </si>
  <si>
    <t>152-191</t>
  </si>
  <si>
    <t>153-180</t>
  </si>
  <si>
    <t>205-240</t>
  </si>
  <si>
    <t>192-231</t>
  </si>
  <si>
    <t>208-248</t>
  </si>
  <si>
    <t>190-272</t>
  </si>
  <si>
    <t>144-189</t>
  </si>
  <si>
    <t>mostly divided, may be single</t>
  </si>
  <si>
    <r>
      <t>divided or single (</t>
    </r>
    <r>
      <rPr>
        <i/>
        <sz val="10"/>
        <rFont val="Arial"/>
        <family val="2"/>
      </rPr>
      <t>T. finkeldeyi</t>
    </r>
    <r>
      <rPr>
        <sz val="10"/>
        <rFont val="Arial"/>
        <family val="2"/>
      </rPr>
      <t>)</t>
    </r>
  </si>
  <si>
    <t>divided: 75-95</t>
  </si>
  <si>
    <t>Single or divided: 27-43</t>
  </si>
  <si>
    <t>divided: 27-60</t>
  </si>
  <si>
    <t>single or divided: 52-121</t>
  </si>
  <si>
    <t>Divided: 17-46</t>
  </si>
  <si>
    <t>Divided: 36-124</t>
  </si>
  <si>
    <t>divided: 73-162</t>
  </si>
  <si>
    <t>divided : 90-177</t>
  </si>
  <si>
    <t>divided: 36-59</t>
  </si>
  <si>
    <t>divided: 83-117</t>
  </si>
  <si>
    <t>Divided: 81-90</t>
  </si>
  <si>
    <t>divided: 45-68</t>
  </si>
  <si>
    <t>divided: 33-47</t>
  </si>
  <si>
    <t>Divided: 48-73</t>
  </si>
  <si>
    <t>divided: 60-175</t>
  </si>
  <si>
    <t>divided: 15-54</t>
  </si>
  <si>
    <t>Divided: 56-172</t>
  </si>
  <si>
    <t>divided: 49-84</t>
  </si>
  <si>
    <t>divided: 43-70</t>
  </si>
  <si>
    <t>divided: 53-124</t>
  </si>
  <si>
    <t>divided: 51-76</t>
  </si>
  <si>
    <t>divided: 62-81</t>
  </si>
  <si>
    <t>divided: 48-86</t>
  </si>
  <si>
    <t>divided: 123-177</t>
  </si>
  <si>
    <t>ventral narrower than ventral; no sensory dimple on the labial; Dorsally oriented nostrils to avoid breathing in sand</t>
  </si>
  <si>
    <r>
      <t>*</t>
    </r>
    <r>
      <rPr>
        <i/>
        <sz val="10"/>
        <rFont val="Arial"/>
        <family val="2"/>
      </rPr>
      <t>Grayia caesar</t>
    </r>
    <r>
      <rPr>
        <sz val="10"/>
        <rFont val="Arial"/>
        <family val="2"/>
      </rPr>
      <t xml:space="preserve"> has unilobed hemipenes *not pronounced in </t>
    </r>
    <r>
      <rPr>
        <i/>
        <sz val="10"/>
        <rFont val="Arial"/>
        <family val="2"/>
      </rPr>
      <t>G. smithii</t>
    </r>
  </si>
  <si>
    <t>Canthis rostralis giving appearance of sunken eye</t>
  </si>
  <si>
    <t>ventral narrower than ventral; sensory presence of dimples on the upper lip; Pair of spurs present on either side of the cloaca</t>
  </si>
  <si>
    <t>Monotypic Genus</t>
  </si>
  <si>
    <t>9 spp. 4 in zone</t>
  </si>
  <si>
    <t>11 spp. 6 in zone</t>
  </si>
  <si>
    <t>15 spp. 8 in zone</t>
  </si>
  <si>
    <t>20 spp. 12 in zone</t>
  </si>
  <si>
    <t>Monotypic genus (?)</t>
  </si>
  <si>
    <t>17 spp. 7 in zone</t>
  </si>
  <si>
    <t>6 spp. 4 in zone</t>
  </si>
  <si>
    <t>Monotypic</t>
  </si>
  <si>
    <t>4 spp. 2 in zone</t>
  </si>
  <si>
    <t>6 spp. 5 in zone</t>
  </si>
  <si>
    <t>3 spp. all in zone</t>
  </si>
  <si>
    <t>3 spp. 1 in zone</t>
  </si>
  <si>
    <t>6 spp. 3 in zone</t>
  </si>
  <si>
    <t>11 spp. 9 in zone</t>
  </si>
  <si>
    <t>4 spp. 3 in zone</t>
  </si>
  <si>
    <t>Monotypic genus, two subspecies</t>
  </si>
  <si>
    <t>10 spp. 7 in zone</t>
  </si>
  <si>
    <t>2 spp. 1 in zone</t>
  </si>
  <si>
    <t>10 spp. 3-4 in zone</t>
  </si>
  <si>
    <t>7 spp. 5 in zone</t>
  </si>
  <si>
    <t>12 spp. 2 in zone</t>
  </si>
  <si>
    <r>
      <t xml:space="preserve">15 species, 13 occur within zone, merged with </t>
    </r>
    <r>
      <rPr>
        <i/>
        <sz val="10"/>
        <rFont val="Arial"/>
        <family val="2"/>
      </rPr>
      <t>Mehelya</t>
    </r>
  </si>
  <si>
    <t>4 spp. all in zone</t>
  </si>
  <si>
    <r>
      <t>4 spp. 1 in zone (</t>
    </r>
    <r>
      <rPr>
        <i/>
        <sz val="10"/>
        <rFont val="Arial"/>
        <family val="2"/>
      </rPr>
      <t>Hemmorhois algirus</t>
    </r>
    <r>
      <rPr>
        <sz val="10"/>
        <rFont val="Arial"/>
        <family val="2"/>
      </rPr>
      <t>)</t>
    </r>
  </si>
  <si>
    <t>2 spp. both in zone</t>
  </si>
  <si>
    <t>7 spp, 3 in zone</t>
  </si>
  <si>
    <t>19 spp. 12 occur in zone</t>
  </si>
  <si>
    <t>6 spp. 1 in zone</t>
  </si>
  <si>
    <t>5 spp. 3 in zone</t>
  </si>
  <si>
    <t>19 spp. 15 in zone</t>
  </si>
  <si>
    <t>15 spp. 1 in zone</t>
  </si>
  <si>
    <t>14 spp. 13 in zone</t>
  </si>
  <si>
    <t>16 spp. 5 in zone</t>
  </si>
  <si>
    <t>32 spp., 17 in zone</t>
  </si>
  <si>
    <t>2 spp. 2 in zone</t>
  </si>
  <si>
    <t>10 spp. 4 in zone</t>
  </si>
  <si>
    <t>2-6 spp., 4 in zone</t>
  </si>
  <si>
    <t>6 spp. 3 in Africa, 1 in zone</t>
  </si>
  <si>
    <t>14 spp. 5 in zone</t>
  </si>
  <si>
    <t>Enlarged</t>
  </si>
  <si>
    <t>Combination</t>
  </si>
  <si>
    <t>Leave blank if undifferentiated</t>
  </si>
  <si>
    <t>Upper Labials in contact with eye</t>
  </si>
  <si>
    <t>218-242</t>
  </si>
  <si>
    <t>Pupil</t>
  </si>
  <si>
    <t>Loreal</t>
  </si>
  <si>
    <t>(Arrangement of Dorsal Scales)</t>
  </si>
  <si>
    <t>(Dorsal Scales)</t>
  </si>
  <si>
    <t>(Head Characteristic)</t>
  </si>
  <si>
    <t>(Snout Characteristic)</t>
  </si>
  <si>
    <t>(Neck Characteristic)</t>
  </si>
  <si>
    <t>(Body Characteristic)</t>
  </si>
  <si>
    <t>(Tail Characteristic)</t>
  </si>
  <si>
    <t>(Pupil Shape)</t>
  </si>
  <si>
    <t>(Maxilla)</t>
  </si>
  <si>
    <t>(Size of Eye)</t>
  </si>
  <si>
    <t>(Hemipenes)</t>
  </si>
  <si>
    <t>(Sulcus Spermaticus)</t>
  </si>
  <si>
    <t>(Rostral)</t>
  </si>
  <si>
    <t>(Head Scales)</t>
  </si>
  <si>
    <t>(Nasal)</t>
  </si>
  <si>
    <t>(Internasals)</t>
  </si>
  <si>
    <t>(Loreal Characteristic)</t>
  </si>
  <si>
    <t>(Prefrontals)</t>
  </si>
  <si>
    <t>(Preoculars)</t>
  </si>
  <si>
    <t>(Supraoculars)</t>
  </si>
  <si>
    <t>(Suboculars)</t>
  </si>
  <si>
    <t>(Postoculars)</t>
  </si>
  <si>
    <t>(Frontal)</t>
  </si>
  <si>
    <t>(Frontal Shape)</t>
  </si>
  <si>
    <t>(Interoculars)</t>
  </si>
  <si>
    <t>(Perioculars)</t>
  </si>
  <si>
    <t>(Rows b/w eye/labial)</t>
  </si>
  <si>
    <t>(Upper Labials)</t>
  </si>
  <si>
    <t>(Anterior Temporals)</t>
  </si>
  <si>
    <t>(Upper Labials w/ eye)</t>
  </si>
  <si>
    <t>(Chin Shields)</t>
  </si>
  <si>
    <t>(Submandibular Groove)</t>
  </si>
  <si>
    <t>(# Dorsal Scale Rows)</t>
  </si>
  <si>
    <t>(Lower Labials)</t>
  </si>
  <si>
    <t>(Apical Pits)</t>
  </si>
  <si>
    <t>(Vertebral Scale Row)</t>
  </si>
  <si>
    <t>(Anal Plate)</t>
  </si>
  <si>
    <t>(PLACEHOLDER)</t>
  </si>
  <si>
    <t>(Subcaudal Characteristic)</t>
  </si>
  <si>
    <t>Causus</t>
  </si>
  <si>
    <t>Cerastes</t>
  </si>
  <si>
    <t>Chamaelycus</t>
  </si>
  <si>
    <t>Chilorhinophis</t>
  </si>
  <si>
    <t>Crotaphopeltis</t>
  </si>
  <si>
    <t>Dasypeltis</t>
  </si>
  <si>
    <t>Dendroaspis</t>
  </si>
  <si>
    <t>Dendrolycus</t>
  </si>
  <si>
    <t>Dipsadoboa</t>
  </si>
  <si>
    <t>Dispholidus</t>
  </si>
  <si>
    <t>Duberria</t>
  </si>
  <si>
    <t>Echis</t>
  </si>
  <si>
    <t>Elapsoidea</t>
  </si>
  <si>
    <t>Eryx</t>
  </si>
  <si>
    <t>Gonionotophis</t>
  </si>
  <si>
    <t>Grayia</t>
  </si>
  <si>
    <t>Hapsidophrys</t>
  </si>
  <si>
    <t>Helophis</t>
  </si>
  <si>
    <t>Hemirhagerrhis</t>
  </si>
  <si>
    <t>Hormonotus</t>
  </si>
  <si>
    <t>Hydraethiops</t>
  </si>
  <si>
    <t>Hypoptophis</t>
  </si>
  <si>
    <t>Limnophis</t>
  </si>
  <si>
    <t>Lycodonomorphus</t>
  </si>
  <si>
    <t>Lycophidion</t>
  </si>
  <si>
    <t>Lytorhynchus</t>
  </si>
  <si>
    <t>Malpolon</t>
  </si>
  <si>
    <t>Meizodon</t>
  </si>
  <si>
    <t>Naja</t>
  </si>
  <si>
    <t>Natriciteres</t>
  </si>
  <si>
    <t>Philothamnus</t>
  </si>
  <si>
    <t>Poecilopholis</t>
  </si>
  <si>
    <t>Polemon</t>
  </si>
  <si>
    <t>Prosymna</t>
  </si>
  <si>
    <t>Psammophis</t>
  </si>
  <si>
    <t>Psammophylax</t>
  </si>
  <si>
    <t>Pseudaspis</t>
  </si>
  <si>
    <t>Pseudohaje</t>
  </si>
  <si>
    <t>Python</t>
  </si>
  <si>
    <t>Rhamphiophis</t>
  </si>
  <si>
    <t>Scaphiophis</t>
  </si>
  <si>
    <t>Telescopus</t>
  </si>
  <si>
    <t>Thelotornis</t>
  </si>
  <si>
    <t>Thrasops</t>
  </si>
  <si>
    <t>Afronatrix</t>
    <phoneticPr fontId="5" type="noConversion"/>
  </si>
  <si>
    <t>Amblyodipsas</t>
    <phoneticPr fontId="5" type="noConversion"/>
  </si>
  <si>
    <t>Aparallactus</t>
    <phoneticPr fontId="5" type="noConversion"/>
  </si>
  <si>
    <t>Aspidelaps</t>
    <phoneticPr fontId="5" type="noConversion"/>
  </si>
  <si>
    <t>Atheris</t>
    <phoneticPr fontId="5" type="noConversion"/>
  </si>
  <si>
    <t>Atractaspis</t>
    <phoneticPr fontId="5" type="noConversion"/>
  </si>
  <si>
    <t>Bitis</t>
    <phoneticPr fontId="5" type="noConversion"/>
  </si>
  <si>
    <t>Bothrolycus</t>
    <phoneticPr fontId="5" type="noConversion"/>
  </si>
  <si>
    <t>Bothrophthalmus</t>
    <phoneticPr fontId="5" type="noConversion"/>
  </si>
  <si>
    <t>Buhoma</t>
    <phoneticPr fontId="5" type="noConversion"/>
  </si>
  <si>
    <t>Calabaria</t>
    <phoneticPr fontId="5" type="noConversion"/>
  </si>
  <si>
    <t>Causus</t>
    <phoneticPr fontId="5" type="noConversion"/>
  </si>
  <si>
    <t>Cerastes</t>
    <phoneticPr fontId="5" type="noConversion"/>
  </si>
  <si>
    <t>Chamaelycus</t>
    <phoneticPr fontId="5" type="noConversion"/>
  </si>
  <si>
    <t>Chilorhinophis</t>
    <phoneticPr fontId="5" type="noConversion"/>
  </si>
  <si>
    <t>Crotaphopeltis</t>
    <phoneticPr fontId="5" type="noConversion"/>
  </si>
  <si>
    <t>Dasypeltis</t>
    <phoneticPr fontId="5" type="noConversion"/>
  </si>
  <si>
    <t>Dendroaspis</t>
    <phoneticPr fontId="5" type="noConversion"/>
  </si>
  <si>
    <t>Dendrolycus</t>
    <phoneticPr fontId="5" type="noConversion"/>
  </si>
  <si>
    <t>Dipsadoboa</t>
    <phoneticPr fontId="5" type="noConversion"/>
  </si>
  <si>
    <t>Dispholidus</t>
    <phoneticPr fontId="5" type="noConversion"/>
  </si>
  <si>
    <t>Duberria</t>
    <phoneticPr fontId="5" type="noConversion"/>
  </si>
  <si>
    <t>Echis</t>
    <phoneticPr fontId="5" type="noConversion"/>
  </si>
  <si>
    <t>Elapsoidea</t>
    <phoneticPr fontId="5" type="noConversion"/>
  </si>
  <si>
    <t>Eryx</t>
    <phoneticPr fontId="5" type="noConversion"/>
  </si>
  <si>
    <t>Gonionotophis</t>
    <phoneticPr fontId="5" type="noConversion"/>
  </si>
  <si>
    <t>Grayia</t>
    <phoneticPr fontId="5" type="noConversion"/>
  </si>
  <si>
    <t>Hapsidophrys</t>
    <phoneticPr fontId="5" type="noConversion"/>
  </si>
  <si>
    <t>Helophis</t>
    <phoneticPr fontId="5" type="noConversion"/>
  </si>
  <si>
    <t>Hemirhagerrhis</t>
    <phoneticPr fontId="5" type="noConversion"/>
  </si>
  <si>
    <t>Hormonotus</t>
    <phoneticPr fontId="5" type="noConversion"/>
  </si>
  <si>
    <t>Hydraethiops</t>
    <phoneticPr fontId="5" type="noConversion"/>
  </si>
  <si>
    <t>Hypoptophis</t>
    <phoneticPr fontId="5" type="noConversion"/>
  </si>
  <si>
    <t>Limnophis</t>
    <phoneticPr fontId="5" type="noConversion"/>
  </si>
  <si>
    <t>Lycodonomorphus</t>
    <phoneticPr fontId="5" type="noConversion"/>
  </si>
  <si>
    <t>Lycophidion</t>
    <phoneticPr fontId="5" type="noConversion"/>
  </si>
  <si>
    <t>Lytorhynchus</t>
    <phoneticPr fontId="5" type="noConversion"/>
  </si>
  <si>
    <t>Malpolon</t>
    <phoneticPr fontId="5" type="noConversion"/>
  </si>
  <si>
    <t>Meizodon</t>
    <phoneticPr fontId="5" type="noConversion"/>
  </si>
  <si>
    <t>Naja</t>
    <phoneticPr fontId="5" type="noConversion"/>
  </si>
  <si>
    <t>Natriciteres</t>
    <phoneticPr fontId="5" type="noConversion"/>
  </si>
  <si>
    <t>Philothamnus</t>
    <phoneticPr fontId="5" type="noConversion"/>
  </si>
  <si>
    <t>Poecilopholis</t>
    <phoneticPr fontId="5" type="noConversion"/>
  </si>
  <si>
    <t>Polemon</t>
    <phoneticPr fontId="5" type="noConversion"/>
  </si>
  <si>
    <t>Prosymna</t>
    <phoneticPr fontId="5" type="noConversion"/>
  </si>
  <si>
    <t>Psammophis</t>
    <phoneticPr fontId="5" type="noConversion"/>
  </si>
  <si>
    <t>Psammophylax</t>
    <phoneticPr fontId="5" type="noConversion"/>
  </si>
  <si>
    <t>Pseudaspis</t>
    <phoneticPr fontId="5" type="noConversion"/>
  </si>
  <si>
    <t>Pseudohaje</t>
    <phoneticPr fontId="5" type="noConversion"/>
  </si>
  <si>
    <t>Python</t>
    <phoneticPr fontId="5" type="noConversion"/>
  </si>
  <si>
    <t>Rhamphiophis</t>
    <phoneticPr fontId="5" type="noConversion"/>
  </si>
  <si>
    <t>Scaphiophis</t>
    <phoneticPr fontId="5" type="noConversion"/>
  </si>
  <si>
    <t>Spalerosophis</t>
    <phoneticPr fontId="5" type="noConversion"/>
  </si>
  <si>
    <t>Telescopus</t>
    <phoneticPr fontId="5" type="noConversion"/>
  </si>
  <si>
    <t>Thelotornis</t>
    <phoneticPr fontId="5" type="noConversion"/>
  </si>
  <si>
    <t>Thrasops</t>
    <phoneticPr fontId="5" type="noConversion"/>
  </si>
  <si>
    <t>Toxicodryas</t>
    <phoneticPr fontId="5" type="noConversion"/>
  </si>
  <si>
    <t>Xenocalamus</t>
    <phoneticPr fontId="5" type="noConversion"/>
  </si>
  <si>
    <t>short, blunt</t>
  </si>
  <si>
    <t>triangular, broad, flat</t>
  </si>
  <si>
    <t>short, cylindrical (?)</t>
  </si>
  <si>
    <t>thick, cylindrical</t>
  </si>
  <si>
    <t>stout, (cylindrical?)</t>
  </si>
  <si>
    <t>short, thick, blunt</t>
  </si>
  <si>
    <t>Pupil</t>
    <phoneticPr fontId="5" type="noConversion"/>
  </si>
  <si>
    <t>long avec diastème en avant : 18-19 dents pleines décroissante vers l'arrière (Aglyph?)</t>
  </si>
  <si>
    <t>12-19 Short, thick, unspecialized, decreasing in size posteriorly ("aglyph")</t>
  </si>
  <si>
    <t>13-18 "aglyph"</t>
  </si>
  <si>
    <t>15-30 "aglyph"</t>
  </si>
  <si>
    <t>slightly bilobed</t>
  </si>
  <si>
    <t>small, undifferentiated</t>
  </si>
  <si>
    <t>Rostral</t>
    <phoneticPr fontId="5" type="noConversion"/>
  </si>
  <si>
    <t>Nasal</t>
    <phoneticPr fontId="5" type="noConversion"/>
  </si>
  <si>
    <t>Internasals</t>
    <phoneticPr fontId="5" type="noConversion"/>
  </si>
  <si>
    <t>paired</t>
    <phoneticPr fontId="5" type="noConversion"/>
  </si>
  <si>
    <t>Prefrontals</t>
    <phoneticPr fontId="5" type="noConversion"/>
  </si>
  <si>
    <t>4 paired, sometimes fused or further sub-divided</t>
  </si>
  <si>
    <t>Loreal</t>
    <phoneticPr fontId="5" type="noConversion"/>
  </si>
  <si>
    <t>Preoculars</t>
    <phoneticPr fontId="5" type="noConversion"/>
  </si>
  <si>
    <t>Supraoculars</t>
    <phoneticPr fontId="5" type="noConversion"/>
  </si>
  <si>
    <t>Postoculars</t>
    <phoneticPr fontId="5" type="noConversion"/>
  </si>
  <si>
    <t>Suboculars</t>
    <phoneticPr fontId="5" type="noConversion"/>
  </si>
  <si>
    <t>0-4 "variable"</t>
  </si>
  <si>
    <t>Frontal</t>
    <phoneticPr fontId="5" type="noConversion"/>
  </si>
  <si>
    <t>Perioculars</t>
    <phoneticPr fontId="5" type="noConversion"/>
  </si>
  <si>
    <t>Interoculars</t>
    <phoneticPr fontId="5" type="noConversion"/>
  </si>
  <si>
    <t>Temporals</t>
    <phoneticPr fontId="5" type="noConversion"/>
  </si>
  <si>
    <t>1 anterior (1+2+3)* usually?</t>
  </si>
  <si>
    <t>1-3 anteriors</t>
  </si>
  <si>
    <t>1 anterior (1+1, 1+2, or 1+3)</t>
  </si>
  <si>
    <r>
      <t xml:space="preserve">19 (21 or 23 in </t>
    </r>
    <r>
      <rPr>
        <i/>
        <sz val="10"/>
        <rFont val="Arial"/>
        <family val="2"/>
      </rPr>
      <t>A. l. cowlesi</t>
    </r>
    <r>
      <rPr>
        <sz val="10"/>
        <rFont val="Arial"/>
        <family val="2"/>
      </rPr>
      <t>)</t>
    </r>
  </si>
  <si>
    <t>14-37</t>
  </si>
  <si>
    <t>13 or 15</t>
  </si>
  <si>
    <t>202-282</t>
  </si>
  <si>
    <t>Anal Plate</t>
    <phoneticPr fontId="5" type="noConversion"/>
  </si>
  <si>
    <t>Subcaudals</t>
    <phoneticPr fontId="5" type="noConversion"/>
  </si>
  <si>
    <t>single: 19-28</t>
  </si>
  <si>
    <t>single or divided: 14-36</t>
  </si>
  <si>
    <t>divided: 16-42</t>
  </si>
  <si>
    <t>divided: 30-77</t>
  </si>
  <si>
    <t>divided: 28-84</t>
  </si>
  <si>
    <t>Distinctive Characters</t>
    <phoneticPr fontId="5" type="noConversion"/>
  </si>
  <si>
    <t>2 spp. 1 subspecies in zone</t>
  </si>
  <si>
    <t>26 spp. 12 in zone.</t>
  </si>
  <si>
    <t>Somewhat Pronounced/Shallow</t>
  </si>
  <si>
    <t>Prehensile</t>
  </si>
  <si>
    <t>Spalerosophis</t>
  </si>
  <si>
    <t>Toxicodryas</t>
  </si>
  <si>
    <t>Xenocalamus</t>
  </si>
  <si>
    <t>Head Characteristics</t>
  </si>
  <si>
    <t>Snout Characteristics</t>
  </si>
  <si>
    <t>Body Characteristics</t>
  </si>
  <si>
    <t>Tail Characteristics</t>
  </si>
  <si>
    <t>Pupil Characteristic</t>
  </si>
  <si>
    <t>Size of Eye</t>
  </si>
  <si>
    <t>Rostral Characteristics</t>
  </si>
  <si>
    <t>Nasal Characteristics</t>
  </si>
  <si>
    <t>Prefrontal Characteristics</t>
  </si>
  <si>
    <t>Preoculars Count</t>
  </si>
  <si>
    <t>Supraoculars Count</t>
  </si>
  <si>
    <t>Postoculars Count</t>
  </si>
  <si>
    <t>Suboculars Count</t>
  </si>
  <si>
    <t>Perioculars Count</t>
  </si>
  <si>
    <t>Interoculars Count</t>
  </si>
  <si>
    <t># Rows b/w eye and upper labial count</t>
  </si>
  <si>
    <t>Upper Labials Count</t>
  </si>
  <si>
    <t>Upper Labials in contact w/ Eye Count</t>
  </si>
  <si>
    <t>Anterior Temporals Count</t>
  </si>
  <si>
    <t>Chin Shield Characteristics</t>
  </si>
  <si>
    <t>Submandibular Groove Characteristic</t>
  </si>
  <si>
    <t>Dorsal Scale Row Count</t>
  </si>
  <si>
    <t>Arrangement of Dorsal Scales</t>
  </si>
  <si>
    <t>Dorsal Scale Characteristics</t>
  </si>
  <si>
    <t>(Key Portion)</t>
  </si>
  <si>
    <t>Apical Pit Count</t>
  </si>
  <si>
    <t>Size of Eye 2</t>
  </si>
  <si>
    <t>Size of Eye 1</t>
  </si>
  <si>
    <t>Internasals 1</t>
  </si>
  <si>
    <t>Internasals 2</t>
  </si>
  <si>
    <t>Loreal Characteristic 1</t>
  </si>
  <si>
    <t>Loreal Characteristic 2</t>
  </si>
  <si>
    <t>Arrangement of dorsal scales 2</t>
  </si>
  <si>
    <t>Arrangement of dorsal scales 1</t>
  </si>
  <si>
    <t>Anal Plate 2</t>
  </si>
  <si>
    <t>Anal Plate 1</t>
  </si>
  <si>
    <t>Subcaudals Characteristic 1</t>
  </si>
  <si>
    <t>Subcaudals Characteristic 2</t>
  </si>
  <si>
    <t>Subcaudals Characteristic 3</t>
  </si>
  <si>
    <t>Verification</t>
  </si>
  <si>
    <t>Mismatched</t>
  </si>
  <si>
    <t>Matched</t>
  </si>
  <si>
    <t>"Antiverification"</t>
  </si>
  <si>
    <t>Possible Genera</t>
  </si>
  <si>
    <t>Transversely Flattened</t>
  </si>
  <si>
    <t>Please keep in mind that some characteristics are highly subjective. If you are failing to come up with a reasonable identification, then try removing some of the characteristics such as head size or eye size.</t>
  </si>
  <si>
    <t>Long</t>
  </si>
  <si>
    <t>Protruding</t>
  </si>
  <si>
    <t>"Leaf-Shaped"</t>
  </si>
  <si>
    <t>divided: 83-108</t>
  </si>
  <si>
    <t>Flattened, shovel-like edge</t>
  </si>
  <si>
    <t>Elongate, pointing downwards</t>
  </si>
  <si>
    <t>Beak-like</t>
  </si>
  <si>
    <t>"Tear Drop"</t>
  </si>
  <si>
    <t>7-8 (3,4)</t>
  </si>
  <si>
    <t>9-17 (0/5/5,6/6)</t>
  </si>
  <si>
    <t>4-7 (2,3/3,4)</t>
  </si>
  <si>
    <t>6-7 (2,3*/3,4)</t>
  </si>
  <si>
    <t>5*-6-7(3,4)</t>
  </si>
  <si>
    <t>9-10* (0)</t>
  </si>
  <si>
    <t>7-13 (0/[1]**/4,5**/4,6**)</t>
  </si>
  <si>
    <r>
      <t>**</t>
    </r>
    <r>
      <rPr>
        <i/>
        <sz val="10"/>
        <rFont val="Arial"/>
        <family val="2"/>
      </rPr>
      <t>A. subocularis</t>
    </r>
    <r>
      <rPr>
        <sz val="10"/>
        <rFont val="Arial"/>
        <family val="2"/>
      </rPr>
      <t xml:space="preserve"> is the only one with upper labials in contact with the eye</t>
    </r>
  </si>
  <si>
    <t>3-7 (1,2/3,4/4)</t>
  </si>
  <si>
    <t>8-11(3,4,5/4,5)</t>
  </si>
  <si>
    <t>7-8 (4,5)</t>
  </si>
  <si>
    <t>4-6 (3)</t>
  </si>
  <si>
    <t>7-9 (3,4*/3,4,5/4,5*)</t>
  </si>
  <si>
    <t>6*-7 (3,4)</t>
  </si>
  <si>
    <t>7*-8-9* (4/4,5*)</t>
  </si>
  <si>
    <t>7 (3,4,5)</t>
  </si>
  <si>
    <t>8-9 (3,4,5/4,5/4,5,6)</t>
  </si>
  <si>
    <t>7-8* (3,4)</t>
  </si>
  <si>
    <t>6-7 (3,4)</t>
  </si>
  <si>
    <t>6 (2,3) - 7 (3,4)</t>
  </si>
  <si>
    <t>6-8 (3,4,5/3,4)</t>
  </si>
  <si>
    <t>7-9 (3,4/4)</t>
  </si>
  <si>
    <t>8-9 (4,5/5,6)</t>
  </si>
  <si>
    <t>10-11 (6,7,8)</t>
  </si>
  <si>
    <t>8-9 (4,5)</t>
  </si>
  <si>
    <t>9-10 (4/5)</t>
  </si>
  <si>
    <t>8 (4,5)</t>
  </si>
  <si>
    <t>9-10-11* (4,5/5,6)</t>
  </si>
  <si>
    <t>7 (3,4)</t>
  </si>
  <si>
    <t>8 (3,4)</t>
  </si>
  <si>
    <t>7-9 (4/4,5/5)</t>
  </si>
  <si>
    <t>7-9 (3,4,5/4,5)</t>
  </si>
  <si>
    <t>7(4) - 8(3,4) - 9(5,6)</t>
  </si>
  <si>
    <t>7-9 (4,5)</t>
  </si>
  <si>
    <t>7*-8-9** (4,5)</t>
  </si>
  <si>
    <t>(for upper labials, the 9 count comes from the other, outside the zone)</t>
  </si>
  <si>
    <t>6-8 (0/3/3,4/4*/4,5)</t>
  </si>
  <si>
    <t>7*-8-9-10* (3,4*/3,4,5/4,5/4,5,6/5,6/5,6,7*)</t>
  </si>
  <si>
    <t>9 (5,6)**</t>
  </si>
  <si>
    <t>** text words as "usually"</t>
  </si>
  <si>
    <t>5 (3,4)</t>
  </si>
  <si>
    <t>6-7-8* (3/3,4/4)</t>
  </si>
  <si>
    <t>5-7 (2,3/3,4)</t>
  </si>
  <si>
    <t>7-10 (3,4/3,4,5*/4,5/4,5,6/4,5,6,7*/5,6/5,6,7*/6,7)</t>
  </si>
  <si>
    <t>7 (4)</t>
  </si>
  <si>
    <t>11 (0)</t>
  </si>
  <si>
    <t>8-11 (3,4,5/4,5/4,5,6)</t>
  </si>
  <si>
    <t>6*-7-9 (3,4,5*/4,5)</t>
  </si>
  <si>
    <t>8-9-10* (3,4,5/4,5,6)</t>
  </si>
  <si>
    <t>5-6 (2,3/3,4)</t>
  </si>
  <si>
    <t>9-10*-11* (4,5)</t>
  </si>
  <si>
    <t>6-8 (3,4/3,4,5/4,5*)</t>
  </si>
  <si>
    <t>2 x 2 with false chin shields</t>
  </si>
  <si>
    <t>Includes Rare Characteristics?</t>
  </si>
  <si>
    <t>Ventrals MIN</t>
  </si>
  <si>
    <t>Ventrals MAX</t>
  </si>
  <si>
    <t>Preoculars Outside MIN</t>
  </si>
  <si>
    <t>Preoculars Outside MAX</t>
  </si>
  <si>
    <t>Supraoculars Outside MIN</t>
  </si>
  <si>
    <t>Supraoculars Outside MAX</t>
  </si>
  <si>
    <t>Postoculars Outside MIN</t>
  </si>
  <si>
    <t>Postoculars Outside MAX</t>
  </si>
  <si>
    <t>Suboculars Outside MIN</t>
  </si>
  <si>
    <t>Suboculars Outside MAX</t>
  </si>
  <si>
    <t>Perioculars Outside MIN</t>
  </si>
  <si>
    <t>Perioculars Outside MAX</t>
  </si>
  <si>
    <t>Interoculars Outside MIN</t>
  </si>
  <si>
    <t>Interoculars Outside MAX</t>
  </si>
  <si>
    <t># rows b/w upper labial and eye Outside MIN</t>
  </si>
  <si>
    <t># rows b/w upper labial and eye Outside MAX</t>
  </si>
  <si>
    <t>Upper labials Outside MIN</t>
  </si>
  <si>
    <t>Upper labials Outside MAX</t>
  </si>
  <si>
    <t>Upper labials in contact with eye Outside MIN</t>
  </si>
  <si>
    <t>Upper labials in contact with eye Outside MAX</t>
  </si>
  <si>
    <t>Anterior Temporals Outside MIN</t>
  </si>
  <si>
    <t>Anterior Temporals Outside MAX</t>
  </si>
  <si>
    <t>Lower Labials Outside MIN</t>
  </si>
  <si>
    <t>Lower Labials Outside MAX</t>
  </si>
  <si>
    <t># Dorsal Scale Rows Outside MIN</t>
  </si>
  <si>
    <t># Dorsal Scale Rows Outside MAX</t>
  </si>
  <si>
    <t>Ventrals Outside MIN</t>
  </si>
  <si>
    <t>Ventrals Outside MAX</t>
  </si>
  <si>
    <t>Subcaudals Count Outside MIN</t>
  </si>
  <si>
    <t>Subcaudals Count Outside MAX</t>
  </si>
  <si>
    <t>0-1?</t>
  </si>
  <si>
    <t>* = Matched using an uncommon, rare, or commonly misinterpreted characteristic</t>
  </si>
  <si>
    <t>1*</t>
  </si>
  <si>
    <t>Present</t>
  </si>
  <si>
    <t>ignore this characteristic</t>
  </si>
  <si>
    <t>0*</t>
  </si>
  <si>
    <t>single: 35-67</t>
  </si>
  <si>
    <t>Short/Stout</t>
  </si>
  <si>
    <t>Short/Blunt</t>
  </si>
  <si>
    <t>Distribution</t>
  </si>
  <si>
    <t>Benin, Bioko Island, Burkina Faso, Cameroon, Chad, Eq. Guinea, Ghana, Guinea, Guinea-Bissau, Ivory Coast, Liberia, Mali, Niger, Nigeria, Senegal, Sierra Leone, Togo,</t>
  </si>
  <si>
    <t>Angola, Benin, Burkina Faso, Cameroon, CAR, Chad, Congo, DRC, Gambia, Ghana, Guinea, Guinea-Bissau, Ivory Coast, Nigeria, Sierra Leone, Togo,</t>
  </si>
  <si>
    <t>Angola, Benin, Burkina Faso, Burundi, Cameroon, CAR, Chad, Congo, DRC, Eq. Guinea, Gabon, Ghana, Guinea, Ivory Coast, Liberia, Nigeria, Sierra Leone, Togo,</t>
  </si>
  <si>
    <t>Angola,</t>
  </si>
  <si>
    <t>Angola, Bioko Island, Burundi, Cameroon, CAR, Congo, DRC, Eq. Guinea, Gabon, Ghana, Guinea, Ivory Coast, Liberia, Nigeria, Rwanda, Sierra Leone, Togo,</t>
  </si>
  <si>
    <t>Angola, Benin, Burkina Faso, Burundi, Cameroon, CAR, Chad, Congo, DRC, Eq. Guinea, Gabon, Gambia, Ghana, Guinea, Guinea-Bissau, Ivory Coast, Liberia, Mali, Mauritania, Niger, Nigeria, Rwanda, Senegal, Sierra Leone, Togo,</t>
  </si>
  <si>
    <t>Benin, Burkina Faso, Ghana, Guinea, Mali, Mauritania, Niger, Senegal, Sierra Leone, Togo,</t>
  </si>
  <si>
    <t>Angola, Benin, Bioko Island, Burkina Faso, Burundi, Cameroon, CAR, Chad, Congo, DRC, Eq. Guinea, Gabon, Gambia, Ghana, Guinea, Guinea-Bissau, Ivory Coast, Liberia, Mali, Mauritania, Niger, Nigeria, Rwanda, Senegal, Sierra Leone, Togo,</t>
  </si>
  <si>
    <t>Angola, Benin, Bioko Island, Burkina Faso, Burundi, Cameroon, CAR, Chad, Congo, DRC, Eq. Guinea, Gabon, Gambia, Ghana, Guinea, Guinea-Bissau, Ivory Coast, Liberia, Mali, Mauritania, Niger, Nigeria, Rwanda, Sao Tome and Principe, Senegal, Sierra Leone, Togo,</t>
  </si>
  <si>
    <t>Bioko Island, Cameroon, CAR, Congo, DRC, Eq. Guinea, Gabon,</t>
  </si>
  <si>
    <t>Angola, Benin, Bioko Island, Cameroon, CAR, Congo, DRC, Eq. Guinea, Gabon, Ghana, Guinea, Ivory Coast, Liberia, Nigeria, Rwanda, Sierra Leone, Togo,</t>
  </si>
  <si>
    <t>Benin, Bioko Island, Cameroon, CAR, Congo, DRC, Eq. Guinea, Gabon, Ghana, Ivory Coast, Liberia, Nigeria, Togo,</t>
  </si>
  <si>
    <t>Angola, Benin, Bioko Island, Burkina Faso, Burundi, Cameroon, CAR, Chad, Congo, DRC, Eq. Guinea, Gabon, Gambia, Ghana, Guinea, Guinea-Bissau, Ivory Coast, Liberia, Mali, Mauritania, Nigeria, Rwanda, Senegal, Sierra Leone, Togo,</t>
  </si>
  <si>
    <t>Chad, Mali, Mauritania, Niger,</t>
  </si>
  <si>
    <t>Benin, Bioko Island, Cameroon, Congo, DRC, Eq. Guinea, Gabon, Gambia, Ghana, Guinea, Ivory Coast, Nigeria, Senegal, Togo,</t>
  </si>
  <si>
    <t>DRC,</t>
  </si>
  <si>
    <t>Angola, Benin, Burkina Faso, Burundi, Cameroon, CAR, Congo, DRC, Eq. Guinea, Gabon, Gambia, Ghana, Guinea, Guinea-Bissau, Ivory Coast, Liberia, Mali, Mauritania, Niger, Nigeria, Rwanda, Senegal, Sierra Leone, Togo,</t>
  </si>
  <si>
    <t>Angola, Benin, Bioko Island, Burkina Faso, Burundi, Cameroon, CAR, Chad, Congo, DRC, Eq. Guinea, Gabon, Gambia, Ghana, Guinea, Guinea-Bissau, Ivory Coast, Liberia, Mali, Niger, Nigeria, Rwanda, Senegal, Sierra Leone, Togo,</t>
  </si>
  <si>
    <t>Cameroon, CAR, Congo, DRC,</t>
  </si>
  <si>
    <t>Angola, Benin, Bioko Island, Burkina Faso, Burundi, Cameroon, CAR, Congo, DRC, Eq. Guinea, Gabon, Ghana, Guinea, Ivory Coast, Liberia, Nigeria, Rwanda, Sierra Leone, Togo,</t>
  </si>
  <si>
    <t>Angola, Benin, Burkina Faso, Burundi, Cameroon, CAR, Chad, Congo, DRC, Eq. Guinea, Gabon, Gambia, Ghana, Guinea, Guinea-Bissau, Ivory Coast, Liberia, Mali, Niger, Nigeria, Rwanda, Senegal, Sierra Leone, Togo,</t>
  </si>
  <si>
    <t>Burundi, DRC, Rwanda,</t>
  </si>
  <si>
    <t>Benin, Burkina Faso, Cameroon, CAR, Chad, Gambia, Ghana, Guinea, Ivory Coast, Mali, Mauritania, Niger, Nigeria, Senegal, Sierra Leone, Togo,</t>
  </si>
  <si>
    <t>Angola, Benin, Burkina Faso, Burundi, Cameroon, CAR, Chad, Congo, DRC, Gabon, Gambia, Ghana, Guinea, Guinea-Bissau, Ivory Coast, Mali, Mauritania, Niger, Nigeria, Rwanda, Senegal, Togo,</t>
  </si>
  <si>
    <t>Angola, Benin, Bioko Island, Cameroon, CAR, Congo, DRC, Eq. Guinea, Gabon, Gambia, Ghana, Guinea, Ivory Coast, Liberia, Nigeria, Principe, Sao Tome and Principe, Senegal, Sierra Leone, Togo,</t>
  </si>
  <si>
    <t>Congo, DRC,</t>
  </si>
  <si>
    <t>Angola, Benin, Burkina Faso, Cameroon, CAR, Chad, Congo, DRC, Niger, Nigeria, Togo,</t>
  </si>
  <si>
    <t>Mauritania, Niger,</t>
  </si>
  <si>
    <t>Benin, Bioko Island, Cameroon, CAR, Congo, DRC, Eq. Guinea, Gabon, Ghana, Guinea, Ivory Coast, Liberia, Nigeria, Sierra Leone, Togo,</t>
  </si>
  <si>
    <t>Cameroon, CAR, Congo, DRC, Eq. Guinea, Gabon,</t>
  </si>
  <si>
    <t>Angola, DRC,</t>
  </si>
  <si>
    <t>Angola, Burundi, DRC,</t>
  </si>
  <si>
    <t>Mali, Mauritania, Niger,</t>
  </si>
  <si>
    <t>Chad, Mali, Mauritania, Niger, Nigeria,</t>
  </si>
  <si>
    <t>Benin, Burkina Faso, Cameroon, CAR, Chad, DRC, Gambia, Ghana, Guinea, Guinea-Bissau, Ivory Coast, Liberia, Mali, Niger, Nigeria, Senegal, Sierra Leone, Togo,</t>
  </si>
  <si>
    <t>Angola, Benin, Bioko Island, Burkina Faso, Burundi, Cameroon, CAR, Chad, Congo, DRC, Eq. Guinea, Gabon, Gambia, Ghana, Guinea, Ivory Coast, Liberia, Mali, Nigeria, Rwanda, Senegal, Sierra Leone, Togo,</t>
  </si>
  <si>
    <t>Cameroon, Chad, Niger, Nigeria,</t>
  </si>
  <si>
    <t>Cameroon,</t>
  </si>
  <si>
    <t>Angola, Benin, Bioko Island, Burkina Faso, Burundi, Cameroon, CAR, Congo, DRC, Eq. Guinea, Gabon, Ghana, Guinea, Ivory Coast, Liberia, Mali, Nigeria, Rwanda, Sierra Leone, Togo,</t>
  </si>
  <si>
    <t>Angola, Benin, Burkina Faso, Cameroon, CAR, Chad, Congo, DRC, Gambia, Ghana, Guinea, Guinea-Bissau, Ivory Coast, Mali, Mauritania, Niger, Nigeria, Senegal, Togo,</t>
  </si>
  <si>
    <t>Angola, Burundi, DRC, Rwanda,</t>
  </si>
  <si>
    <t>Angola, Benin, Bioko Island, Burkina Faso, Burundi, Cameroon, CAR, Chad, Congo, DRC, Eq. Guinea, Gabon, Gambia, Ghana, Guinea, Guinea-Bissau, Ivory Coast, Mali, Mauritania, Niger, Nigeria, Rwanda, Senegal, Sierra Leone, Togo,</t>
  </si>
  <si>
    <t>Angola, Benin, Cameroon, CAR, Chad, Congo, DRC, Ghana, Guinea, Ivory Coast, Nigeria, Sierra Leone, Togo,</t>
  </si>
  <si>
    <t>Burkina Faso, Chad, Mali, Mauritania, Niger, Nigeria, Senegal,</t>
  </si>
  <si>
    <t>Angola, Benin, Burkina Faso, Cameroon, CAR, Chad, DRC, Gambia, Ghana, Guinea, Guinea-Bissau, Ivory Coast, Liberia, Mali, Mauritania, Niger, Nigeria, Senegal, Sierra Leone, Togo,</t>
  </si>
  <si>
    <t>Angola, Benin, Bioko Island, Burundi, Cameroon, CAR, Congo, DRC, Eq. Guinea, Gabon, Ghana, Guinea, Ivory Coast, Liberia, Nigeria, Rwanda, Sierra Leone, Togo,</t>
  </si>
  <si>
    <t>Benin, Bioko Island, Burkina Faso, Burundi, Cameroon, CAR, Congo, DRC, Eq. Guinea, Gabon, Gambia, Ghana, Guinea, Guinea-Bissau, Ivory Coast, Liberia, Nigeria, Rwanda, Senegal, Sierra Leone, Togo,</t>
  </si>
  <si>
    <t>Angola, Benin, Bioko Island, Burundi, Cameroon, CAR, Congo, DRC, Eq. Guinea, Gabon, Gambia, Ghana, Guinea, Guinea-Bissau, Ivory Coast, Liberia, Nigeria, Rwanda, Senegal, Sierra Leone, Togo,</t>
  </si>
  <si>
    <t>(Country)</t>
  </si>
  <si>
    <t>Angola</t>
  </si>
  <si>
    <t>Benin</t>
  </si>
  <si>
    <t>Bioko Island</t>
  </si>
  <si>
    <t>Burkina Faso</t>
  </si>
  <si>
    <t>Burundi</t>
  </si>
  <si>
    <t>Cameroon</t>
  </si>
  <si>
    <t>Chad</t>
  </si>
  <si>
    <t>Congo</t>
  </si>
  <si>
    <t>Gabon</t>
  </si>
  <si>
    <t>Gambia</t>
  </si>
  <si>
    <t>Ghana</t>
  </si>
  <si>
    <t>Guinea</t>
  </si>
  <si>
    <t>Guinea-Bissau</t>
  </si>
  <si>
    <t>Ivory Coast</t>
  </si>
  <si>
    <t>Liberia</t>
  </si>
  <si>
    <t>Mali</t>
  </si>
  <si>
    <t>Mauritania</t>
  </si>
  <si>
    <t>Niger</t>
  </si>
  <si>
    <t>Nigeria</t>
  </si>
  <si>
    <t>Principe</t>
  </si>
  <si>
    <t>Rwanda</t>
  </si>
  <si>
    <t>Sao Tome and Principe</t>
  </si>
  <si>
    <t>Senegal</t>
  </si>
  <si>
    <t>Sierra Leone</t>
  </si>
  <si>
    <t>Togo</t>
  </si>
  <si>
    <t>Locality</t>
  </si>
  <si>
    <t>Central African Republic</t>
  </si>
  <si>
    <t>Equatorial Guinea</t>
  </si>
  <si>
    <t>Democratic Rep. of the Congo</t>
  </si>
  <si>
    <t>Validation:</t>
  </si>
  <si>
    <t>Scale Estimations</t>
  </si>
  <si>
    <t>Dorsal Scale Row - Upper</t>
  </si>
  <si>
    <t>Ventral Count - Upper</t>
  </si>
  <si>
    <t>Subcaudal Count - Upper</t>
  </si>
  <si>
    <t>Dorsal Scale Row - Lower</t>
  </si>
  <si>
    <t xml:space="preserve">                           - Upper</t>
  </si>
  <si>
    <t>Ventral Count - Lower</t>
  </si>
  <si>
    <t xml:space="preserve">                     - Upper</t>
  </si>
  <si>
    <t>Subcaudal Count - Lower</t>
  </si>
  <si>
    <t xml:space="preserve">                          - Upper</t>
  </si>
  <si>
    <t>Dorsal Scale Row Count - Estimation</t>
  </si>
  <si>
    <t>Ventral Count - Estimation</t>
  </si>
  <si>
    <t>Subcaudal Count - Estimation</t>
  </si>
  <si>
    <t xml:space="preserve"> </t>
  </si>
  <si>
    <t>Paired/Other</t>
  </si>
  <si>
    <t>Apical pits characteristic 1</t>
  </si>
  <si>
    <t>Apical pits characteristic 2</t>
  </si>
  <si>
    <t>Includes Entered for unremarkable</t>
  </si>
  <si>
    <t>`Rostral</t>
  </si>
  <si>
    <t>`Size of eye</t>
  </si>
  <si>
    <t>`Tail Characteristic</t>
  </si>
  <si>
    <t>`Body Characteristic</t>
  </si>
  <si>
    <t>`Neck</t>
  </si>
  <si>
    <t>`Snout Characteristic</t>
  </si>
  <si>
    <t>`Head Characteristic</t>
  </si>
  <si>
    <t>` = Subjective Characters</t>
  </si>
  <si>
    <t>Aglyph/Unspecialized</t>
  </si>
  <si>
    <t>~ = Genus excluded by at least one character entry, either due to a subjective character being unremarkable or no information is provided for that character</t>
  </si>
  <si>
    <t>Vertebral scale row Characteristic 2</t>
  </si>
  <si>
    <t>Vertebral scale row Characteristic 1</t>
  </si>
  <si>
    <t>Arrangement of dorsal scales 3</t>
  </si>
  <si>
    <t>2*</t>
  </si>
  <si>
    <t>Ventral Keel</t>
  </si>
  <si>
    <t>(Ventral Keel)</t>
  </si>
  <si>
    <t>Ventral Keel 1</t>
  </si>
  <si>
    <t>Ventral Keel 2</t>
  </si>
  <si>
    <t>Anal Plate/Cloacal Scale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</si>
</sst>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</font>
    <font>
      <sz val="10"/>
      <name val="Arial"/>
    </font>
    <font>
      <sz val="12"/>
      <name val="Times New Roman"/>
      <family val="1"/>
    </font>
    <font>
      <b/>
      <sz val="10"/>
      <name val="Arial"/>
    </font>
    <font>
      <sz val="8"/>
      <name val="Arial"/>
    </font>
    <font>
      <sz val="10"/>
      <color indexed="10"/>
      <name val="Arial"/>
    </font>
    <font>
      <sz val="10"/>
      <name val="Arial"/>
      <family val="2"/>
    </font>
    <font>
      <sz val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theme="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i/>
      <sz val="9"/>
      <color indexed="81"/>
      <name val="Tahoma"/>
      <family val="2"/>
    </font>
    <font>
      <sz val="9"/>
      <color indexed="81"/>
      <name val="Calibri"/>
      <family val="2"/>
    </font>
    <font>
      <strike/>
      <sz val="10"/>
      <name val="Arial"/>
      <family val="2"/>
    </font>
    <font>
      <b/>
      <sz val="10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</borders>
  <cellStyleXfs count="1">
    <xf numFmtId="0" fontId="0" fillId="0" borderId="0"/>
  </cellStyleXfs>
  <cellXfs count="89">
    <xf numFmtId="0" fontId="0" fillId="0" borderId="0" xfId="0"/>
    <xf numFmtId="49" fontId="3" fillId="0" borderId="1" xfId="0" applyNumberFormat="1" applyFont="1" applyBorder="1" applyAlignment="1">
      <alignment wrapText="1"/>
    </xf>
    <xf numFmtId="49" fontId="3" fillId="0" borderId="2" xfId="0" applyNumberFormat="1" applyFont="1" applyBorder="1" applyAlignment="1">
      <alignment wrapText="1"/>
    </xf>
    <xf numFmtId="49" fontId="2" fillId="0" borderId="3" xfId="0" applyNumberFormat="1" applyFont="1" applyBorder="1" applyAlignment="1">
      <alignment horizontal="justify" vertical="top" wrapText="1"/>
    </xf>
    <xf numFmtId="49" fontId="0" fillId="0" borderId="0" xfId="0" applyNumberFormat="1" applyAlignment="1">
      <alignment wrapText="1"/>
    </xf>
    <xf numFmtId="49" fontId="0" fillId="0" borderId="0" xfId="0" applyNumberFormat="1"/>
    <xf numFmtId="0" fontId="0" fillId="0" borderId="0" xfId="0" applyAlignment="1">
      <alignment wrapText="1"/>
    </xf>
    <xf numFmtId="49" fontId="1" fillId="0" borderId="0" xfId="0" applyNumberFormat="1" applyFont="1" applyAlignment="1">
      <alignment wrapText="1"/>
    </xf>
    <xf numFmtId="49" fontId="3" fillId="0" borderId="4" xfId="0" applyNumberFormat="1" applyFont="1" applyBorder="1" applyAlignment="1">
      <alignment wrapText="1"/>
    </xf>
    <xf numFmtId="49" fontId="2" fillId="0" borderId="3" xfId="0" applyNumberFormat="1" applyFont="1" applyBorder="1" applyAlignment="1">
      <alignment horizontal="left" vertical="top" wrapText="1"/>
    </xf>
    <xf numFmtId="49" fontId="0" fillId="2" borderId="0" xfId="0" applyNumberFormat="1" applyFill="1" applyAlignment="1">
      <alignment wrapText="1"/>
    </xf>
    <xf numFmtId="49" fontId="2" fillId="2" borderId="3" xfId="0" applyNumberFormat="1" applyFont="1" applyFill="1" applyBorder="1" applyAlignment="1">
      <alignment horizontal="justify" vertical="top" wrapText="1"/>
    </xf>
    <xf numFmtId="49" fontId="2" fillId="0" borderId="3" xfId="0" applyNumberFormat="1" applyFont="1" applyBorder="1" applyAlignment="1">
      <alignment horizontal="justify" vertical="top"/>
    </xf>
    <xf numFmtId="49" fontId="0" fillId="3" borderId="0" xfId="0" applyNumberFormat="1" applyFill="1" applyAlignment="1">
      <alignment wrapText="1"/>
    </xf>
    <xf numFmtId="49" fontId="2" fillId="3" borderId="3" xfId="0" applyNumberFormat="1" applyFont="1" applyFill="1" applyBorder="1" applyAlignment="1">
      <alignment horizontal="justify" vertical="top" wrapText="1"/>
    </xf>
    <xf numFmtId="49" fontId="6" fillId="0" borderId="0" xfId="0" applyNumberFormat="1" applyFont="1" applyAlignment="1">
      <alignment wrapText="1"/>
    </xf>
    <xf numFmtId="49" fontId="6" fillId="3" borderId="0" xfId="0" applyNumberFormat="1" applyFont="1" applyFill="1" applyAlignment="1">
      <alignment wrapText="1"/>
    </xf>
    <xf numFmtId="49" fontId="0" fillId="0" borderId="0" xfId="0" applyNumberFormat="1" applyFont="1" applyBorder="1" applyAlignment="1">
      <alignment wrapText="1"/>
    </xf>
    <xf numFmtId="49" fontId="0" fillId="5" borderId="0" xfId="0" applyNumberFormat="1" applyFill="1" applyAlignment="1">
      <alignment wrapText="1"/>
    </xf>
    <xf numFmtId="49" fontId="0" fillId="6" borderId="0" xfId="0" applyNumberFormat="1" applyFill="1" applyAlignment="1">
      <alignment wrapText="1"/>
    </xf>
    <xf numFmtId="49" fontId="0" fillId="0" borderId="0" xfId="0" applyNumberFormat="1" applyFill="1" applyAlignment="1">
      <alignment wrapText="1"/>
    </xf>
    <xf numFmtId="49" fontId="0" fillId="0" borderId="0" xfId="0" applyNumberFormat="1" applyFont="1" applyAlignment="1">
      <alignment wrapText="1"/>
    </xf>
    <xf numFmtId="49" fontId="1" fillId="5" borderId="0" xfId="0" applyNumberFormat="1" applyFont="1" applyFill="1" applyAlignment="1">
      <alignment wrapText="1"/>
    </xf>
    <xf numFmtId="49" fontId="0" fillId="7" borderId="0" xfId="0" applyNumberFormat="1" applyFill="1" applyAlignment="1">
      <alignment wrapText="1"/>
    </xf>
    <xf numFmtId="49" fontId="6" fillId="0" borderId="0" xfId="0" applyNumberFormat="1" applyFont="1" applyFill="1" applyAlignment="1">
      <alignment wrapText="1"/>
    </xf>
    <xf numFmtId="49" fontId="6" fillId="5" borderId="0" xfId="0" applyNumberFormat="1" applyFont="1" applyFill="1" applyAlignment="1">
      <alignment wrapText="1"/>
    </xf>
    <xf numFmtId="49" fontId="6" fillId="7" borderId="0" xfId="0" applyNumberFormat="1" applyFont="1" applyFill="1" applyAlignment="1">
      <alignment wrapText="1"/>
    </xf>
    <xf numFmtId="0" fontId="0" fillId="0" borderId="0" xfId="0" applyFill="1" applyAlignment="1">
      <alignment wrapText="1"/>
    </xf>
    <xf numFmtId="0" fontId="6" fillId="0" borderId="0" xfId="0" applyFont="1"/>
    <xf numFmtId="0" fontId="0" fillId="8" borderId="0" xfId="0" applyFill="1"/>
    <xf numFmtId="0" fontId="6" fillId="8" borderId="0" xfId="0" applyFont="1" applyFill="1"/>
    <xf numFmtId="0" fontId="0" fillId="9" borderId="0" xfId="0" applyFill="1"/>
    <xf numFmtId="0" fontId="6" fillId="9" borderId="0" xfId="0" applyFont="1" applyFill="1"/>
    <xf numFmtId="49" fontId="10" fillId="0" borderId="2" xfId="0" applyNumberFormat="1" applyFont="1" applyBorder="1" applyAlignment="1">
      <alignment wrapText="1"/>
    </xf>
    <xf numFmtId="49" fontId="10" fillId="0" borderId="2" xfId="0" applyNumberFormat="1" applyFont="1" applyFill="1" applyBorder="1" applyAlignment="1">
      <alignment wrapText="1"/>
    </xf>
    <xf numFmtId="0" fontId="0" fillId="5" borderId="0" xfId="0" applyFill="1" applyAlignment="1">
      <alignment wrapText="1"/>
    </xf>
    <xf numFmtId="0" fontId="6" fillId="0" borderId="0" xfId="0" applyFont="1" applyFill="1" applyAlignment="1">
      <alignment wrapText="1"/>
    </xf>
    <xf numFmtId="49" fontId="0" fillId="4" borderId="0" xfId="0" applyNumberFormat="1" applyFill="1" applyAlignment="1">
      <alignment wrapText="1"/>
    </xf>
    <xf numFmtId="0" fontId="0" fillId="4" borderId="0" xfId="0" applyFill="1" applyAlignment="1">
      <alignment wrapText="1"/>
    </xf>
    <xf numFmtId="49" fontId="6" fillId="4" borderId="0" xfId="0" applyNumberFormat="1" applyFont="1" applyFill="1" applyAlignment="1">
      <alignment wrapText="1"/>
    </xf>
    <xf numFmtId="49" fontId="0" fillId="10" borderId="0" xfId="0" applyNumberFormat="1" applyFill="1" applyAlignment="1">
      <alignment wrapText="1"/>
    </xf>
    <xf numFmtId="49" fontId="1" fillId="0" borderId="0" xfId="0" applyNumberFormat="1" applyFont="1" applyBorder="1" applyAlignment="1">
      <alignment wrapText="1"/>
    </xf>
    <xf numFmtId="0" fontId="0" fillId="11" borderId="0" xfId="0" applyFill="1"/>
    <xf numFmtId="0" fontId="12" fillId="11" borderId="0" xfId="0" applyFont="1" applyFill="1"/>
    <xf numFmtId="0" fontId="6" fillId="11" borderId="0" xfId="0" applyFont="1" applyFill="1"/>
    <xf numFmtId="0" fontId="12" fillId="12" borderId="0" xfId="0" applyFont="1" applyFill="1"/>
    <xf numFmtId="49" fontId="3" fillId="0" borderId="2" xfId="0" applyNumberFormat="1" applyFont="1" applyFill="1" applyBorder="1" applyAlignment="1">
      <alignment wrapText="1"/>
    </xf>
    <xf numFmtId="49" fontId="13" fillId="2" borderId="0" xfId="0" applyNumberFormat="1" applyFont="1" applyFill="1" applyAlignment="1">
      <alignment wrapText="1"/>
    </xf>
    <xf numFmtId="49" fontId="0" fillId="5" borderId="0" xfId="0" applyNumberFormat="1" applyFont="1" applyFill="1" applyAlignment="1">
      <alignment wrapText="1"/>
    </xf>
    <xf numFmtId="49" fontId="12" fillId="3" borderId="0" xfId="0" applyNumberFormat="1" applyFont="1" applyFill="1" applyAlignment="1">
      <alignment wrapText="1"/>
    </xf>
    <xf numFmtId="0" fontId="0" fillId="0" borderId="5" xfId="0" applyBorder="1"/>
    <xf numFmtId="0" fontId="0" fillId="0" borderId="0" xfId="0" applyBorder="1"/>
    <xf numFmtId="0" fontId="0" fillId="0" borderId="0" xfId="0" applyFill="1"/>
    <xf numFmtId="0" fontId="0" fillId="4" borderId="0" xfId="0" applyFill="1"/>
    <xf numFmtId="0" fontId="0" fillId="5" borderId="0" xfId="0" applyFill="1"/>
    <xf numFmtId="0" fontId="0" fillId="3" borderId="0" xfId="0" applyFill="1"/>
    <xf numFmtId="0" fontId="0" fillId="0" borderId="5" xfId="0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0" fontId="14" fillId="0" borderId="0" xfId="0" applyFont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12" fillId="11" borderId="0" xfId="0" applyFont="1" applyFill="1" applyAlignment="1">
      <alignment vertical="top" wrapText="1"/>
    </xf>
    <xf numFmtId="0" fontId="6" fillId="4" borderId="0" xfId="0" applyFont="1" applyFill="1"/>
    <xf numFmtId="0" fontId="6" fillId="4" borderId="6" xfId="0" applyFont="1" applyFill="1" applyBorder="1"/>
    <xf numFmtId="0" fontId="0" fillId="4" borderId="6" xfId="0" applyFill="1" applyBorder="1"/>
    <xf numFmtId="0" fontId="6" fillId="4" borderId="7" xfId="0" applyFont="1" applyFill="1" applyBorder="1"/>
    <xf numFmtId="0" fontId="0" fillId="4" borderId="7" xfId="0" applyFill="1" applyBorder="1"/>
    <xf numFmtId="0" fontId="0" fillId="7" borderId="6" xfId="0" applyFill="1" applyBorder="1"/>
    <xf numFmtId="0" fontId="0" fillId="7" borderId="0" xfId="0" applyFill="1"/>
    <xf numFmtId="0" fontId="6" fillId="0" borderId="0" xfId="0" applyFont="1" applyFill="1"/>
    <xf numFmtId="0" fontId="14" fillId="0" borderId="0" xfId="0" applyFont="1" applyAlignment="1">
      <alignment wrapText="1"/>
    </xf>
    <xf numFmtId="0" fontId="14" fillId="11" borderId="0" xfId="0" applyFont="1" applyFill="1"/>
    <xf numFmtId="0" fontId="19" fillId="8" borderId="0" xfId="0" applyFont="1" applyFill="1"/>
    <xf numFmtId="0" fontId="19" fillId="9" borderId="0" xfId="0" applyFont="1" applyFill="1"/>
    <xf numFmtId="49" fontId="19" fillId="9" borderId="0" xfId="0" applyNumberFormat="1" applyFont="1" applyFill="1"/>
    <xf numFmtId="0" fontId="6" fillId="0" borderId="0" xfId="0" applyNumberFormat="1" applyFont="1"/>
    <xf numFmtId="0" fontId="0" fillId="0" borderId="0" xfId="0" applyFill="1" applyBorder="1"/>
    <xf numFmtId="0" fontId="10" fillId="0" borderId="0" xfId="0" applyFont="1" applyFill="1"/>
    <xf numFmtId="0" fontId="20" fillId="0" borderId="0" xfId="0" applyFont="1" applyFill="1"/>
    <xf numFmtId="0" fontId="6" fillId="13" borderId="0" xfId="0" applyFont="1" applyFill="1"/>
    <xf numFmtId="0" fontId="0" fillId="13" borderId="0" xfId="0" applyFill="1"/>
    <xf numFmtId="0" fontId="12" fillId="11" borderId="0" xfId="0" applyFont="1" applyFill="1" applyAlignment="1">
      <alignment horizontal="center" textRotation="90"/>
    </xf>
    <xf numFmtId="0" fontId="12" fillId="11" borderId="0" xfId="0" applyFont="1" applyFill="1" applyAlignment="1">
      <alignment horizontal="left" wrapText="1"/>
    </xf>
    <xf numFmtId="0" fontId="12" fillId="11" borderId="0" xfId="0" applyFont="1" applyFill="1" applyAlignment="1">
      <alignment horizontal="center" vertical="top" wrapText="1"/>
    </xf>
    <xf numFmtId="0" fontId="12" fillId="11" borderId="0" xfId="0" applyFont="1" applyFill="1" applyAlignment="1">
      <alignment horizontal="left" vertical="top" wrapText="1"/>
    </xf>
  </cellXfs>
  <cellStyles count="1">
    <cellStyle name="Normal" xfId="0" builtinId="0"/>
  </cellStyles>
  <dxfs count="5">
    <dxf>
      <font>
        <b val="0"/>
        <i val="0"/>
        <color theme="0" tint="-0.34998626667073579"/>
      </font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ont>
        <b/>
        <i val="0"/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5" tint="0.3999450666829432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abSelected="1" workbookViewId="0">
      <selection activeCell="B10" sqref="B10"/>
    </sheetView>
  </sheetViews>
  <sheetFormatPr defaultRowHeight="12.75" x14ac:dyDescent="0.2"/>
  <cols>
    <col min="1" max="1" width="3.28515625" style="43" bestFit="1" customWidth="1"/>
    <col min="2" max="2" width="34.42578125" style="42" bestFit="1" customWidth="1"/>
    <col min="3" max="3" width="27.42578125" style="42" bestFit="1" customWidth="1"/>
    <col min="4" max="4" width="5.7109375" style="42" customWidth="1"/>
    <col min="5" max="5" width="23.5703125" style="42" customWidth="1"/>
    <col min="6" max="6" width="24" style="42" bestFit="1" customWidth="1"/>
    <col min="7" max="16384" width="9.140625" style="42"/>
  </cols>
  <sheetData>
    <row r="1" spans="2:10" s="43" customFormat="1" x14ac:dyDescent="0.2">
      <c r="B1" s="43" t="s">
        <v>385</v>
      </c>
      <c r="E1" s="43" t="s">
        <v>989</v>
      </c>
      <c r="F1" s="43" t="s">
        <v>986</v>
      </c>
    </row>
    <row r="2" spans="2:10" x14ac:dyDescent="0.2">
      <c r="B2" s="45" t="s">
        <v>1197</v>
      </c>
      <c r="C2" s="81" t="s">
        <v>756</v>
      </c>
      <c r="E2" s="64" t="str">
        <f t="array" ref="E2:E63">TRANSPOSE(matches)</f>
        <v xml:space="preserve">Afronatrix </v>
      </c>
      <c r="F2" s="63" t="str">
        <f t="array" ref="F2:F63">TRANSPOSE(mismatches)</f>
        <v/>
      </c>
      <c r="H2" s="86" t="s">
        <v>1085</v>
      </c>
      <c r="I2" s="86"/>
      <c r="J2" s="86"/>
    </row>
    <row r="3" spans="2:10" x14ac:dyDescent="0.2">
      <c r="B3" s="45" t="s">
        <v>1197</v>
      </c>
      <c r="C3" s="81" t="s">
        <v>756</v>
      </c>
      <c r="E3" s="62" t="str">
        <v xml:space="preserve">Amblyodipsas </v>
      </c>
      <c r="F3" s="63" t="str">
        <v/>
      </c>
      <c r="H3" s="86"/>
      <c r="I3" s="86"/>
      <c r="J3" s="86"/>
    </row>
    <row r="4" spans="2:10" x14ac:dyDescent="0.2">
      <c r="B4" s="45" t="s">
        <v>1196</v>
      </c>
      <c r="C4" s="81" t="s">
        <v>757</v>
      </c>
      <c r="D4" s="44"/>
      <c r="E4" s="62" t="str">
        <v xml:space="preserve">Aparallactus </v>
      </c>
      <c r="F4" s="63" t="str">
        <v/>
      </c>
      <c r="H4" s="86"/>
      <c r="I4" s="86"/>
      <c r="J4" s="86"/>
    </row>
    <row r="5" spans="2:10" x14ac:dyDescent="0.2">
      <c r="B5" s="45" t="s">
        <v>1196</v>
      </c>
      <c r="C5" s="81" t="s">
        <v>757</v>
      </c>
      <c r="E5" s="62" t="str">
        <v xml:space="preserve">Aspidelaps </v>
      </c>
      <c r="F5" s="63" t="str">
        <v/>
      </c>
    </row>
    <row r="6" spans="2:10" ht="12.75" customHeight="1" x14ac:dyDescent="0.2">
      <c r="B6" s="45" t="s">
        <v>1195</v>
      </c>
      <c r="C6" s="81" t="s">
        <v>758</v>
      </c>
      <c r="E6" s="62" t="str">
        <v xml:space="preserve">Atheris </v>
      </c>
      <c r="F6" s="63" t="str">
        <v/>
      </c>
      <c r="H6" s="88" t="s">
        <v>1200</v>
      </c>
      <c r="I6" s="88"/>
      <c r="J6" s="88"/>
    </row>
    <row r="7" spans="2:10" x14ac:dyDescent="0.2">
      <c r="B7" s="45" t="s">
        <v>1194</v>
      </c>
      <c r="C7" s="81" t="s">
        <v>759</v>
      </c>
      <c r="E7" s="62" t="str">
        <v xml:space="preserve">Atractaspis </v>
      </c>
      <c r="F7" s="63" t="str">
        <v/>
      </c>
      <c r="H7" s="88"/>
      <c r="I7" s="88"/>
      <c r="J7" s="88"/>
    </row>
    <row r="8" spans="2:10" x14ac:dyDescent="0.2">
      <c r="B8" s="45" t="s">
        <v>1194</v>
      </c>
      <c r="C8" s="81" t="s">
        <v>759</v>
      </c>
      <c r="E8" s="62" t="str">
        <v xml:space="preserve">Bamanophis </v>
      </c>
      <c r="F8" s="63" t="str">
        <v/>
      </c>
      <c r="H8" s="88"/>
      <c r="I8" s="88"/>
      <c r="J8" s="88"/>
    </row>
    <row r="9" spans="2:10" x14ac:dyDescent="0.2">
      <c r="B9" s="45" t="s">
        <v>1193</v>
      </c>
      <c r="C9" s="81" t="s">
        <v>760</v>
      </c>
      <c r="E9" s="62" t="str">
        <v xml:space="preserve">Bitis </v>
      </c>
      <c r="F9" s="63" t="str">
        <v/>
      </c>
      <c r="H9" s="88"/>
      <c r="I9" s="88"/>
      <c r="J9" s="88"/>
    </row>
    <row r="10" spans="2:10" x14ac:dyDescent="0.2">
      <c r="B10" s="45" t="s">
        <v>1193</v>
      </c>
      <c r="C10" s="81" t="s">
        <v>760</v>
      </c>
      <c r="E10" s="62" t="str">
        <v xml:space="preserve">Boaedon </v>
      </c>
      <c r="F10" s="63" t="str">
        <v/>
      </c>
      <c r="H10" s="88"/>
      <c r="I10" s="88"/>
      <c r="J10" s="88"/>
    </row>
    <row r="11" spans="2:10" x14ac:dyDescent="0.2">
      <c r="B11" s="45" t="s">
        <v>752</v>
      </c>
      <c r="C11" s="81" t="s">
        <v>761</v>
      </c>
      <c r="E11" s="62" t="str">
        <v xml:space="preserve">Bothrolycus </v>
      </c>
      <c r="F11" s="63" t="str">
        <v/>
      </c>
      <c r="H11" s="88"/>
      <c r="I11" s="88"/>
      <c r="J11" s="88"/>
    </row>
    <row r="12" spans="2:10" x14ac:dyDescent="0.2">
      <c r="B12" s="45" t="s">
        <v>1192</v>
      </c>
      <c r="C12" s="81" t="s">
        <v>763</v>
      </c>
      <c r="E12" s="62" t="str">
        <v xml:space="preserve">Bothrophthalmus </v>
      </c>
      <c r="F12" s="63" t="str">
        <v/>
      </c>
      <c r="H12" s="88"/>
      <c r="I12" s="88"/>
      <c r="J12" s="88"/>
    </row>
    <row r="13" spans="2:10" x14ac:dyDescent="0.2">
      <c r="B13" s="45" t="s">
        <v>238</v>
      </c>
      <c r="C13" s="81" t="s">
        <v>762</v>
      </c>
      <c r="E13" s="62" t="str">
        <v xml:space="preserve">Buhoma </v>
      </c>
      <c r="F13" s="63" t="str">
        <v/>
      </c>
      <c r="H13" s="88"/>
      <c r="I13" s="88"/>
      <c r="J13" s="88"/>
    </row>
    <row r="14" spans="2:10" x14ac:dyDescent="0.2">
      <c r="B14" s="45" t="s">
        <v>239</v>
      </c>
      <c r="C14" s="81" t="s">
        <v>767</v>
      </c>
      <c r="E14" s="62" t="str">
        <v xml:space="preserve">Calabaria </v>
      </c>
      <c r="F14" s="63" t="str">
        <v/>
      </c>
      <c r="H14" s="88"/>
      <c r="I14" s="88"/>
      <c r="J14" s="88"/>
    </row>
    <row r="15" spans="2:10" x14ac:dyDescent="0.2">
      <c r="B15" s="45" t="s">
        <v>1191</v>
      </c>
      <c r="C15" s="81" t="s">
        <v>766</v>
      </c>
      <c r="E15" s="62" t="str">
        <v xml:space="preserve">Causus </v>
      </c>
      <c r="F15" s="63" t="str">
        <v/>
      </c>
      <c r="H15" s="88"/>
      <c r="I15" s="88"/>
      <c r="J15" s="88"/>
    </row>
    <row r="16" spans="2:10" x14ac:dyDescent="0.2">
      <c r="B16" s="45" t="s">
        <v>81</v>
      </c>
      <c r="C16" s="81" t="s">
        <v>768</v>
      </c>
      <c r="E16" s="62" t="str">
        <v xml:space="preserve">Cerastes </v>
      </c>
      <c r="F16" s="63" t="str">
        <v/>
      </c>
    </row>
    <row r="17" spans="1:6" x14ac:dyDescent="0.2">
      <c r="B17" s="45" t="s">
        <v>83</v>
      </c>
      <c r="C17" s="81" t="s">
        <v>769</v>
      </c>
      <c r="E17" s="62" t="str">
        <v xml:space="preserve">Chamaelycus </v>
      </c>
      <c r="F17" s="63" t="str">
        <v/>
      </c>
    </row>
    <row r="18" spans="1:6" x14ac:dyDescent="0.2">
      <c r="A18" s="85" t="s">
        <v>749</v>
      </c>
      <c r="B18" s="45" t="s">
        <v>82</v>
      </c>
      <c r="C18" s="81" t="s">
        <v>771</v>
      </c>
      <c r="E18" s="62" t="str">
        <v xml:space="preserve">Chilorhinophis </v>
      </c>
      <c r="F18" s="63" t="str">
        <v/>
      </c>
    </row>
    <row r="19" spans="1:6" x14ac:dyDescent="0.2">
      <c r="A19" s="85"/>
      <c r="B19" s="45" t="s">
        <v>84</v>
      </c>
      <c r="C19" s="81" t="s">
        <v>770</v>
      </c>
      <c r="E19" s="64" t="str">
        <v xml:space="preserve">Crotaphopeltis </v>
      </c>
      <c r="F19" s="63" t="str">
        <v/>
      </c>
    </row>
    <row r="20" spans="1:6" x14ac:dyDescent="0.2">
      <c r="A20" s="85"/>
      <c r="B20" s="45" t="s">
        <v>85</v>
      </c>
      <c r="C20" s="81"/>
      <c r="E20" s="62" t="str">
        <v xml:space="preserve">Dasypeltis </v>
      </c>
      <c r="F20" s="63" t="str">
        <v/>
      </c>
    </row>
    <row r="21" spans="1:6" x14ac:dyDescent="0.2">
      <c r="A21" s="85"/>
      <c r="B21" s="45" t="s">
        <v>86</v>
      </c>
      <c r="C21" s="81"/>
      <c r="E21" s="62" t="str">
        <v xml:space="preserve">Dendroaspis </v>
      </c>
      <c r="F21" s="63" t="str">
        <v/>
      </c>
    </row>
    <row r="22" spans="1:6" x14ac:dyDescent="0.2">
      <c r="A22" s="85"/>
      <c r="B22" s="45" t="s">
        <v>87</v>
      </c>
      <c r="C22" s="81"/>
      <c r="E22" s="62" t="str">
        <v xml:space="preserve">Dendrolycus </v>
      </c>
      <c r="F22" s="63" t="str">
        <v/>
      </c>
    </row>
    <row r="23" spans="1:6" x14ac:dyDescent="0.2">
      <c r="A23" s="85"/>
      <c r="B23" s="45" t="s">
        <v>88</v>
      </c>
      <c r="C23" s="81"/>
      <c r="E23" s="62" t="str">
        <v xml:space="preserve">Dipsadoboa </v>
      </c>
      <c r="F23" s="63" t="str">
        <v/>
      </c>
    </row>
    <row r="24" spans="1:6" x14ac:dyDescent="0.2">
      <c r="A24" s="85"/>
      <c r="B24" s="45" t="s">
        <v>89</v>
      </c>
      <c r="C24" s="81"/>
      <c r="E24" s="62" t="str">
        <v xml:space="preserve">Dispholidus </v>
      </c>
      <c r="F24" s="63" t="str">
        <v/>
      </c>
    </row>
    <row r="25" spans="1:6" x14ac:dyDescent="0.2">
      <c r="A25" s="85"/>
      <c r="B25" s="45" t="s">
        <v>90</v>
      </c>
      <c r="C25" s="81"/>
      <c r="E25" s="62" t="str">
        <v xml:space="preserve">Duberria </v>
      </c>
      <c r="F25" s="63" t="str">
        <v/>
      </c>
    </row>
    <row r="26" spans="1:6" x14ac:dyDescent="0.2">
      <c r="A26" s="85"/>
      <c r="B26" s="45" t="s">
        <v>240</v>
      </c>
      <c r="C26" s="81"/>
      <c r="E26" s="62" t="str">
        <v xml:space="preserve">Echis </v>
      </c>
      <c r="F26" s="63" t="str">
        <v/>
      </c>
    </row>
    <row r="27" spans="1:6" x14ac:dyDescent="0.2">
      <c r="A27" s="85"/>
      <c r="B27" s="45" t="s">
        <v>436</v>
      </c>
      <c r="C27" s="81"/>
      <c r="E27" s="62" t="str">
        <v xml:space="preserve">Elapsoidea </v>
      </c>
      <c r="F27" s="63" t="str">
        <v/>
      </c>
    </row>
    <row r="28" spans="1:6" x14ac:dyDescent="0.2">
      <c r="A28" s="85"/>
      <c r="B28" s="45" t="s">
        <v>750</v>
      </c>
      <c r="C28" s="81"/>
      <c r="E28" s="62" t="str">
        <v xml:space="preserve">Eryx </v>
      </c>
      <c r="F28" s="63" t="str">
        <v/>
      </c>
    </row>
    <row r="29" spans="1:6" x14ac:dyDescent="0.2">
      <c r="B29" s="45" t="s">
        <v>473</v>
      </c>
      <c r="C29" s="81"/>
      <c r="E29" s="62" t="str">
        <v xml:space="preserve">Gonionotophis </v>
      </c>
      <c r="F29" s="63" t="str">
        <v/>
      </c>
    </row>
    <row r="30" spans="1:6" x14ac:dyDescent="0.2">
      <c r="B30" s="45" t="s">
        <v>242</v>
      </c>
      <c r="C30" s="81" t="s">
        <v>784</v>
      </c>
      <c r="E30" s="62" t="str">
        <v xml:space="preserve">Grayia </v>
      </c>
      <c r="F30" s="63" t="str">
        <v/>
      </c>
    </row>
    <row r="31" spans="1:6" x14ac:dyDescent="0.2">
      <c r="B31" s="45" t="s">
        <v>243</v>
      </c>
      <c r="C31" s="81" t="s">
        <v>785</v>
      </c>
      <c r="E31" s="62" t="str">
        <v xml:space="preserve">Hapsidophrys </v>
      </c>
      <c r="F31" s="63" t="str">
        <v/>
      </c>
    </row>
    <row r="32" spans="1:6" x14ac:dyDescent="0.2">
      <c r="B32" s="45" t="s">
        <v>435</v>
      </c>
      <c r="C32" s="81"/>
      <c r="E32" s="62" t="str">
        <v xml:space="preserve">Helophis </v>
      </c>
      <c r="F32" s="63" t="str">
        <v/>
      </c>
    </row>
    <row r="33" spans="2:6" x14ac:dyDescent="0.2">
      <c r="B33" s="45" t="s">
        <v>245</v>
      </c>
      <c r="C33" s="81"/>
      <c r="E33" s="62" t="str">
        <v xml:space="preserve">Hemirhagerrhis </v>
      </c>
      <c r="F33" s="63" t="str">
        <v/>
      </c>
    </row>
    <row r="34" spans="2:6" x14ac:dyDescent="0.2">
      <c r="B34" s="45" t="s">
        <v>246</v>
      </c>
      <c r="C34" s="81" t="s">
        <v>754</v>
      </c>
      <c r="E34" s="62" t="str">
        <v xml:space="preserve">Hemorrhois </v>
      </c>
      <c r="F34" s="63" t="str">
        <v/>
      </c>
    </row>
    <row r="35" spans="2:6" x14ac:dyDescent="0.2">
      <c r="B35" s="45" t="s">
        <v>247</v>
      </c>
      <c r="C35" s="81" t="s">
        <v>755</v>
      </c>
      <c r="E35" s="62" t="str">
        <v xml:space="preserve">Hormonotus </v>
      </c>
      <c r="F35" s="63" t="str">
        <v/>
      </c>
    </row>
    <row r="36" spans="2:6" x14ac:dyDescent="0.2">
      <c r="B36" s="45" t="s">
        <v>248</v>
      </c>
      <c r="C36" s="81" t="s">
        <v>788</v>
      </c>
      <c r="E36" s="62" t="str">
        <v xml:space="preserve">Hydraethiops </v>
      </c>
      <c r="F36" s="63" t="str">
        <v/>
      </c>
    </row>
    <row r="37" spans="2:6" x14ac:dyDescent="0.2">
      <c r="B37" s="45" t="s">
        <v>249</v>
      </c>
      <c r="C37" s="81" t="s">
        <v>789</v>
      </c>
      <c r="E37" s="62" t="str">
        <v xml:space="preserve">Hypoptophis </v>
      </c>
      <c r="F37" s="63" t="str">
        <v/>
      </c>
    </row>
    <row r="38" spans="2:6" x14ac:dyDescent="0.2">
      <c r="B38" s="45" t="s">
        <v>250</v>
      </c>
      <c r="C38" s="81"/>
      <c r="E38" s="62" t="str">
        <v xml:space="preserve">Limnophis </v>
      </c>
      <c r="F38" s="63" t="str">
        <v/>
      </c>
    </row>
    <row r="39" spans="2:6" x14ac:dyDescent="0.2">
      <c r="B39" s="45" t="s">
        <v>1205</v>
      </c>
      <c r="C39" s="81" t="s">
        <v>1206</v>
      </c>
      <c r="E39" s="62" t="str">
        <v xml:space="preserve">Lycodonomorphus </v>
      </c>
      <c r="F39" s="63" t="str">
        <v/>
      </c>
    </row>
    <row r="40" spans="2:6" x14ac:dyDescent="0.2">
      <c r="B40" s="45" t="s">
        <v>1209</v>
      </c>
      <c r="C40" s="81" t="s">
        <v>790</v>
      </c>
      <c r="E40" s="62" t="str">
        <v xml:space="preserve">Lycophidion </v>
      </c>
      <c r="F40" s="63" t="str">
        <v/>
      </c>
    </row>
    <row r="41" spans="2:6" x14ac:dyDescent="0.2">
      <c r="B41" s="45" t="s">
        <v>424</v>
      </c>
      <c r="C41" s="81" t="s">
        <v>792</v>
      </c>
      <c r="E41" s="62" t="str">
        <v xml:space="preserve">Lytorhynchus </v>
      </c>
      <c r="F41" s="63" t="str">
        <v/>
      </c>
    </row>
    <row r="42" spans="2:6" x14ac:dyDescent="0.2">
      <c r="B42" s="45" t="s">
        <v>434</v>
      </c>
      <c r="C42" s="81"/>
      <c r="E42" s="62" t="str">
        <v xml:space="preserve">Malpolon </v>
      </c>
      <c r="F42" s="63" t="str">
        <v/>
      </c>
    </row>
    <row r="43" spans="2:6" x14ac:dyDescent="0.2">
      <c r="B43" s="45" t="s">
        <v>1168</v>
      </c>
      <c r="C43" s="81" t="s">
        <v>1142</v>
      </c>
      <c r="E43" s="62" t="str">
        <v xml:space="preserve">Meizodon </v>
      </c>
      <c r="F43" s="63" t="str">
        <v/>
      </c>
    </row>
    <row r="44" spans="2:6" x14ac:dyDescent="0.2">
      <c r="E44" s="62" t="str">
        <v xml:space="preserve">Naja </v>
      </c>
      <c r="F44" s="63" t="str">
        <v/>
      </c>
    </row>
    <row r="45" spans="2:6" x14ac:dyDescent="0.2">
      <c r="B45" s="43" t="s">
        <v>1198</v>
      </c>
      <c r="E45" s="62" t="str">
        <v xml:space="preserve">Natriciteres </v>
      </c>
      <c r="F45" s="63" t="str">
        <v/>
      </c>
    </row>
    <row r="46" spans="2:6" x14ac:dyDescent="0.2">
      <c r="E46" s="52" t="str">
        <v xml:space="preserve">Philothamnus </v>
      </c>
      <c r="F46" s="52" t="str">
        <v/>
      </c>
    </row>
    <row r="47" spans="2:6" ht="12.75" customHeight="1" x14ac:dyDescent="0.2">
      <c r="B47" s="43" t="s">
        <v>1173</v>
      </c>
      <c r="D47" s="65"/>
      <c r="E47" s="64" t="str">
        <v xml:space="preserve">Platyceps </v>
      </c>
      <c r="F47" s="64" t="str">
        <v/>
      </c>
    </row>
    <row r="48" spans="2:6" x14ac:dyDescent="0.2">
      <c r="B48" s="45" t="s">
        <v>1177</v>
      </c>
      <c r="C48" s="82"/>
      <c r="D48" s="65"/>
      <c r="E48" s="64" t="str">
        <v xml:space="preserve">Poecilopholis </v>
      </c>
      <c r="F48" s="64" t="str">
        <v/>
      </c>
    </row>
    <row r="49" spans="2:7" x14ac:dyDescent="0.2">
      <c r="B49" s="45" t="s">
        <v>1178</v>
      </c>
      <c r="C49" s="82"/>
      <c r="D49" s="65"/>
      <c r="E49" s="64" t="str">
        <v xml:space="preserve">Polemon </v>
      </c>
      <c r="F49" s="64" t="str">
        <v/>
      </c>
    </row>
    <row r="50" spans="2:7" x14ac:dyDescent="0.2">
      <c r="B50" s="45" t="s">
        <v>1179</v>
      </c>
      <c r="C50" s="82"/>
      <c r="E50" s="52" t="str">
        <v xml:space="preserve">Prosymna </v>
      </c>
      <c r="F50" s="52" t="str">
        <v/>
      </c>
    </row>
    <row r="51" spans="2:7" x14ac:dyDescent="0.2">
      <c r="B51" s="45" t="s">
        <v>1180</v>
      </c>
      <c r="C51" s="82"/>
      <c r="E51" s="52" t="str">
        <v xml:space="preserve">Psammophis </v>
      </c>
      <c r="F51" s="52" t="str">
        <v/>
      </c>
    </row>
    <row r="52" spans="2:7" x14ac:dyDescent="0.2">
      <c r="B52" s="45" t="s">
        <v>1181</v>
      </c>
      <c r="C52" s="82"/>
      <c r="E52" s="52" t="str">
        <v xml:space="preserve">Psammophylax </v>
      </c>
      <c r="F52" s="52" t="str">
        <v/>
      </c>
    </row>
    <row r="53" spans="2:7" x14ac:dyDescent="0.2">
      <c r="B53" s="45" t="s">
        <v>1182</v>
      </c>
      <c r="C53" s="82"/>
      <c r="E53" s="52" t="str">
        <v xml:space="preserve">Pseudaspis </v>
      </c>
      <c r="F53" s="52" t="str">
        <v/>
      </c>
    </row>
    <row r="54" spans="2:7" x14ac:dyDescent="0.2">
      <c r="B54" s="43"/>
      <c r="C54" s="75"/>
      <c r="E54" s="52" t="str">
        <v xml:space="preserve">Pseudohaje </v>
      </c>
      <c r="F54" s="52" t="str">
        <v/>
      </c>
    </row>
    <row r="55" spans="2:7" x14ac:dyDescent="0.2">
      <c r="E55" s="52" t="str">
        <v xml:space="preserve">Python </v>
      </c>
      <c r="F55" s="52" t="str">
        <v/>
      </c>
    </row>
    <row r="56" spans="2:7" x14ac:dyDescent="0.2">
      <c r="E56" s="52" t="str">
        <v xml:space="preserve">Rhamphiophis </v>
      </c>
      <c r="F56" s="52" t="str">
        <v/>
      </c>
    </row>
    <row r="57" spans="2:7" x14ac:dyDescent="0.2">
      <c r="B57" s="87" t="s">
        <v>991</v>
      </c>
      <c r="C57" s="87"/>
      <c r="E57" s="52" t="str">
        <v xml:space="preserve">Scaphiophis </v>
      </c>
      <c r="F57" s="52" t="str">
        <v/>
      </c>
      <c r="G57" s="42" t="s">
        <v>1186</v>
      </c>
    </row>
    <row r="58" spans="2:7" ht="12.75" customHeight="1" x14ac:dyDescent="0.2">
      <c r="B58" s="87"/>
      <c r="C58" s="87"/>
      <c r="E58" s="52" t="str">
        <v xml:space="preserve">Spalerosophis </v>
      </c>
      <c r="F58" s="52" t="str">
        <v/>
      </c>
    </row>
    <row r="59" spans="2:7" x14ac:dyDescent="0.2">
      <c r="B59" s="87"/>
      <c r="C59" s="87"/>
      <c r="E59" s="52" t="str">
        <v xml:space="preserve">Telescopus </v>
      </c>
      <c r="F59" s="52" t="str">
        <v/>
      </c>
    </row>
    <row r="60" spans="2:7" x14ac:dyDescent="0.2">
      <c r="B60" s="87"/>
      <c r="C60" s="87"/>
      <c r="E60" s="52" t="str">
        <v xml:space="preserve">Thelotornis </v>
      </c>
      <c r="F60" s="52" t="str">
        <v/>
      </c>
    </row>
    <row r="61" spans="2:7" x14ac:dyDescent="0.2">
      <c r="B61" s="87"/>
      <c r="C61" s="87"/>
      <c r="E61" s="52" t="str">
        <v xml:space="preserve">Thrasops </v>
      </c>
      <c r="F61" s="52" t="str">
        <v/>
      </c>
    </row>
    <row r="62" spans="2:7" x14ac:dyDescent="0.2">
      <c r="B62" s="87"/>
      <c r="C62" s="87"/>
      <c r="E62" s="52" t="str">
        <v xml:space="preserve">Toxicodryas </v>
      </c>
      <c r="F62" s="52" t="str">
        <v/>
      </c>
    </row>
    <row r="63" spans="2:7" x14ac:dyDescent="0.2">
      <c r="E63" s="52" t="str">
        <v xml:space="preserve">Xenocalamus </v>
      </c>
      <c r="F63" s="52" t="str">
        <v/>
      </c>
    </row>
  </sheetData>
  <mergeCells count="4">
    <mergeCell ref="A18:A28"/>
    <mergeCell ref="H2:J4"/>
    <mergeCell ref="B57:C62"/>
    <mergeCell ref="H6:J15"/>
  </mergeCells>
  <conditionalFormatting sqref="F2:F64">
    <cfRule type="containsText" dxfId="4" priority="3" operator="containsText" text="~~">
      <formula>NOT(ISERROR(SEARCH("~~",F2)))</formula>
    </cfRule>
    <cfRule type="containsText" dxfId="3" priority="6" operator="containsText" text="*">
      <formula>NOT(ISERROR(SEARCH("*",F2)))</formula>
    </cfRule>
  </conditionalFormatting>
  <conditionalFormatting sqref="E2:E64">
    <cfRule type="iconSet" priority="2">
      <iconSet iconSet="3Arrows">
        <cfvo type="percent" val="0"/>
        <cfvo type="percent" val="33"/>
        <cfvo type="percent" val="67"/>
      </iconSet>
    </cfRule>
    <cfRule type="containsText" dxfId="2" priority="4" operator="containsText" text="~*">
      <formula>NOT(ISERROR(SEARCH("~*",E2)))</formula>
    </cfRule>
    <cfRule type="containsText" dxfId="1" priority="5" operator="containsText" text="*">
      <formula>NOT(ISERROR(SEARCH("*",E2)))</formula>
    </cfRule>
  </conditionalFormatting>
  <conditionalFormatting sqref="C2:C43">
    <cfRule type="containsText" dxfId="0" priority="1" operator="containsText" text="(*)">
      <formula>NOT(ISERROR(SEARCH("(*)",C2)))</formula>
    </cfRule>
  </conditionalFormatting>
  <dataValidations count="34">
    <dataValidation type="list" allowBlank="1" showInputMessage="1" showErrorMessage="1" sqref="C2:C3">
      <formula1>HeadCharacteristics</formula1>
    </dataValidation>
    <dataValidation type="list" allowBlank="1" showInputMessage="1" showErrorMessage="1" sqref="C4:C5">
      <formula1>SnoutCharacteristics</formula1>
    </dataValidation>
    <dataValidation type="list" allowBlank="1" showInputMessage="1" showErrorMessage="1" sqref="C6">
      <formula1>NeckCharacteristic</formula1>
    </dataValidation>
    <dataValidation type="list" allowBlank="1" showInputMessage="1" showErrorMessage="1" sqref="C7:C8">
      <formula1>BodyCharacteristic</formula1>
    </dataValidation>
    <dataValidation type="list" allowBlank="1" showInputMessage="1" showErrorMessage="1" sqref="C9:C10">
      <formula1>TailCharacteristic</formula1>
    </dataValidation>
    <dataValidation type="list" allowBlank="1" showInputMessage="1" showErrorMessage="1" sqref="C11">
      <formula1>PupilShape</formula1>
    </dataValidation>
    <dataValidation type="list" allowBlank="1" showInputMessage="1" showErrorMessage="1" sqref="C12">
      <formula1>EyeSize</formula1>
    </dataValidation>
    <dataValidation type="list" allowBlank="1" showInputMessage="1" showErrorMessage="1" sqref="C13">
      <formula1>MaxillaCharacteristic</formula1>
    </dataValidation>
    <dataValidation type="list" allowBlank="1" showInputMessage="1" showErrorMessage="1" sqref="C14">
      <formula1>HeadScaleCharacteristic</formula1>
    </dataValidation>
    <dataValidation type="list" allowBlank="1" showInputMessage="1" showErrorMessage="1" sqref="C15">
      <formula1>RostralCharacteristics</formula1>
    </dataValidation>
    <dataValidation type="list" allowBlank="1" showInputMessage="1" showErrorMessage="1" sqref="C16">
      <formula1>NasalCharacteristic</formula1>
    </dataValidation>
    <dataValidation type="list" allowBlank="1" showInputMessage="1" showErrorMessage="1" sqref="C17">
      <formula1>InternasalCharacteristic</formula1>
    </dataValidation>
    <dataValidation type="list" allowBlank="1" showInputMessage="1" showErrorMessage="1" sqref="C18">
      <formula1>PrefrontalCharacteristic</formula1>
    </dataValidation>
    <dataValidation type="list" allowBlank="1" showInputMessage="1" showErrorMessage="1" sqref="C19">
      <formula1>LorealCharacteristic</formula1>
    </dataValidation>
    <dataValidation type="list" allowBlank="1" showInputMessage="1" showErrorMessage="1" sqref="C30">
      <formula1>ChinShieldsCharacteristic</formula1>
    </dataValidation>
    <dataValidation type="list" allowBlank="1" showInputMessage="1" showErrorMessage="1" sqref="C31">
      <formula1>SubmandibularGrooveCharacteristic</formula1>
    </dataValidation>
    <dataValidation type="list" allowBlank="1" showInputMessage="1" showErrorMessage="1" sqref="C34">
      <formula1>ArrangementOfDorsalScales</formula1>
    </dataValidation>
    <dataValidation type="list" allowBlank="1" showInputMessage="1" showErrorMessage="1" sqref="C35">
      <formula1>DorsalScaleCharacteristic</formula1>
    </dataValidation>
    <dataValidation type="list" allowBlank="1" showInputMessage="1" showErrorMessage="1" sqref="C37">
      <formula1>VertebralScaleRowCharacteristic</formula1>
    </dataValidation>
    <dataValidation type="list" allowBlank="1" showInputMessage="1" showErrorMessage="1" sqref="C40">
      <formula1>CloacalScaleCharacteristic</formula1>
    </dataValidation>
    <dataValidation type="list" allowBlank="1" showInputMessage="1" showErrorMessage="1" sqref="C41">
      <formula1>SubcaudalCharacteristic</formula1>
    </dataValidation>
    <dataValidation type="whole" allowBlank="1" showInputMessage="1" showErrorMessage="1" sqref="C20 C28:C29">
      <formula1>0</formula1>
      <formula2>4</formula2>
    </dataValidation>
    <dataValidation type="whole" allowBlank="1" showInputMessage="1" showErrorMessage="1" sqref="C21">
      <formula1>0</formula1>
      <formula2>1</formula2>
    </dataValidation>
    <dataValidation type="whole" allowBlank="1" showInputMessage="1" showErrorMessage="1" sqref="C24:C25">
      <formula1>0</formula1>
      <formula2>21</formula2>
    </dataValidation>
    <dataValidation type="whole" allowBlank="1" showInputMessage="1" showErrorMessage="1" sqref="C27">
      <formula1>3</formula1>
      <formula2>18</formula2>
    </dataValidation>
    <dataValidation type="whole" allowBlank="1" showInputMessage="1" showErrorMessage="1" sqref="C32">
      <formula1>4</formula1>
      <formula2>23</formula2>
    </dataValidation>
    <dataValidation type="whole" allowBlank="1" showInputMessage="1" showErrorMessage="1" sqref="C33">
      <formula1>11</formula1>
      <formula2>99</formula2>
    </dataValidation>
    <dataValidation type="whole" allowBlank="1" showInputMessage="1" showErrorMessage="1" sqref="C38">
      <formula1>102</formula1>
      <formula2>348</formula2>
    </dataValidation>
    <dataValidation type="whole" allowBlank="1" showInputMessage="1" showErrorMessage="1" sqref="C42">
      <formula1>11</formula1>
      <formula2>177</formula2>
    </dataValidation>
    <dataValidation type="whole" allowBlank="1" showInputMessage="1" showErrorMessage="1" sqref="C48:C49">
      <formula1>0</formula1>
      <formula2>99</formula2>
    </dataValidation>
    <dataValidation type="whole" allowBlank="1" showInputMessage="1" showErrorMessage="1" sqref="C50:C53">
      <formula1>0</formula1>
      <formula2>999</formula2>
    </dataValidation>
    <dataValidation type="list" allowBlank="1" showInputMessage="1" showErrorMessage="1" sqref="C43">
      <formula1>Country</formula1>
    </dataValidation>
    <dataValidation type="list" showInputMessage="1" showErrorMessage="1" sqref="C36">
      <formula1>ApicalPits</formula1>
    </dataValidation>
    <dataValidation type="list" allowBlank="1" showInputMessage="1" showErrorMessage="1" sqref="C39">
      <formula1>VentralKeel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9"/>
  <sheetViews>
    <sheetView topLeftCell="A217" workbookViewId="0">
      <selection activeCell="A13" sqref="A13"/>
    </sheetView>
  </sheetViews>
  <sheetFormatPr defaultRowHeight="12.75" x14ac:dyDescent="0.2"/>
  <cols>
    <col min="1" max="1" width="28.5703125" style="29" customWidth="1"/>
    <col min="2" max="2" width="5.7109375" style="29" bestFit="1" customWidth="1"/>
    <col min="3" max="3" width="9.140625" style="29"/>
    <col min="4" max="4" width="28.5703125" style="29" customWidth="1"/>
    <col min="5" max="5" width="5.7109375" style="29" bestFit="1" customWidth="1"/>
    <col min="6" max="16384" width="9.140625" style="29"/>
  </cols>
  <sheetData>
    <row r="1" spans="1:5" x14ac:dyDescent="0.2">
      <c r="A1" s="29" t="s">
        <v>756</v>
      </c>
      <c r="B1" s="29" t="s">
        <v>395</v>
      </c>
      <c r="D1" s="29" t="s">
        <v>757</v>
      </c>
      <c r="E1" s="29" t="s">
        <v>395</v>
      </c>
    </row>
    <row r="2" spans="1:5" x14ac:dyDescent="0.2">
      <c r="A2" s="31" t="s">
        <v>389</v>
      </c>
      <c r="B2" s="31">
        <v>0</v>
      </c>
      <c r="D2" s="31" t="s">
        <v>439</v>
      </c>
      <c r="E2" s="31">
        <v>0</v>
      </c>
    </row>
    <row r="3" spans="1:5" x14ac:dyDescent="0.2">
      <c r="A3" s="31" t="s">
        <v>393</v>
      </c>
      <c r="B3" s="31">
        <v>1</v>
      </c>
      <c r="D3" s="31" t="s">
        <v>440</v>
      </c>
      <c r="E3" s="31">
        <v>1</v>
      </c>
    </row>
    <row r="4" spans="1:5" x14ac:dyDescent="0.2">
      <c r="A4" s="31" t="s">
        <v>390</v>
      </c>
      <c r="B4" s="31">
        <v>2</v>
      </c>
      <c r="D4" s="31" t="s">
        <v>441</v>
      </c>
      <c r="E4" s="31">
        <v>2</v>
      </c>
    </row>
    <row r="5" spans="1:5" x14ac:dyDescent="0.2">
      <c r="A5" s="31" t="s">
        <v>391</v>
      </c>
      <c r="B5" s="31">
        <v>3</v>
      </c>
      <c r="D5" s="31" t="s">
        <v>1092</v>
      </c>
      <c r="E5" s="31">
        <v>3</v>
      </c>
    </row>
    <row r="6" spans="1:5" x14ac:dyDescent="0.2">
      <c r="A6" s="31" t="s">
        <v>388</v>
      </c>
      <c r="B6" s="31">
        <v>4</v>
      </c>
      <c r="D6" s="31" t="s">
        <v>442</v>
      </c>
      <c r="E6" s="31">
        <v>4</v>
      </c>
    </row>
    <row r="7" spans="1:5" x14ac:dyDescent="0.2">
      <c r="A7" s="31" t="s">
        <v>335</v>
      </c>
      <c r="B7" s="31">
        <v>5</v>
      </c>
      <c r="D7" s="31" t="s">
        <v>443</v>
      </c>
      <c r="E7" s="31">
        <v>5</v>
      </c>
    </row>
    <row r="8" spans="1:5" x14ac:dyDescent="0.2">
      <c r="A8" s="31"/>
      <c r="B8" s="31">
        <v>6</v>
      </c>
      <c r="D8" s="31" t="s">
        <v>998</v>
      </c>
      <c r="E8" s="31">
        <v>6</v>
      </c>
    </row>
    <row r="9" spans="1:5" x14ac:dyDescent="0.2">
      <c r="A9" s="31"/>
      <c r="B9" s="31">
        <v>7</v>
      </c>
      <c r="D9" s="31"/>
      <c r="E9" s="31">
        <v>7</v>
      </c>
    </row>
    <row r="10" spans="1:5" x14ac:dyDescent="0.2">
      <c r="A10" s="31"/>
      <c r="B10" s="31">
        <v>8</v>
      </c>
      <c r="D10" s="32"/>
      <c r="E10" s="31">
        <v>8</v>
      </c>
    </row>
    <row r="11" spans="1:5" x14ac:dyDescent="0.2">
      <c r="A11" s="31"/>
      <c r="B11" s="31">
        <v>9</v>
      </c>
      <c r="D11" s="31"/>
      <c r="E11" s="31">
        <v>9</v>
      </c>
    </row>
    <row r="13" spans="1:5" x14ac:dyDescent="0.2">
      <c r="A13" s="30" t="s">
        <v>758</v>
      </c>
      <c r="B13" s="30" t="s">
        <v>395</v>
      </c>
      <c r="D13" s="29" t="s">
        <v>759</v>
      </c>
      <c r="E13" s="29" t="s">
        <v>395</v>
      </c>
    </row>
    <row r="14" spans="1:5" x14ac:dyDescent="0.2">
      <c r="A14" s="32" t="s">
        <v>449</v>
      </c>
      <c r="B14" s="31">
        <v>0</v>
      </c>
      <c r="D14" s="31" t="s">
        <v>446</v>
      </c>
      <c r="E14" s="31">
        <v>0</v>
      </c>
    </row>
    <row r="15" spans="1:5" x14ac:dyDescent="0.2">
      <c r="A15" s="32" t="s">
        <v>450</v>
      </c>
      <c r="B15" s="31">
        <v>1</v>
      </c>
      <c r="D15" s="31" t="s">
        <v>442</v>
      </c>
      <c r="E15" s="31">
        <v>1</v>
      </c>
    </row>
    <row r="16" spans="1:5" x14ac:dyDescent="0.2">
      <c r="A16" s="32" t="s">
        <v>451</v>
      </c>
      <c r="B16" s="31">
        <v>2</v>
      </c>
      <c r="D16" s="31" t="s">
        <v>990</v>
      </c>
      <c r="E16" s="31">
        <v>2</v>
      </c>
    </row>
    <row r="17" spans="1:5" x14ac:dyDescent="0.2">
      <c r="A17" s="32"/>
      <c r="B17" s="31">
        <v>3</v>
      </c>
      <c r="D17" s="32" t="s">
        <v>1091</v>
      </c>
      <c r="E17" s="31">
        <v>3</v>
      </c>
    </row>
    <row r="18" spans="1:5" x14ac:dyDescent="0.2">
      <c r="A18" s="31"/>
      <c r="B18" s="31">
        <v>4</v>
      </c>
      <c r="D18" s="31" t="s">
        <v>389</v>
      </c>
      <c r="E18" s="31">
        <v>4</v>
      </c>
    </row>
    <row r="19" spans="1:5" x14ac:dyDescent="0.2">
      <c r="A19" s="31"/>
      <c r="B19" s="31">
        <v>5</v>
      </c>
      <c r="D19" s="32"/>
      <c r="E19" s="31">
        <v>5</v>
      </c>
    </row>
    <row r="20" spans="1:5" x14ac:dyDescent="0.2">
      <c r="A20" s="31"/>
      <c r="B20" s="31">
        <v>6</v>
      </c>
      <c r="D20" s="32"/>
      <c r="E20" s="31">
        <v>6</v>
      </c>
    </row>
    <row r="21" spans="1:5" x14ac:dyDescent="0.2">
      <c r="A21" s="31"/>
      <c r="B21" s="31">
        <v>7</v>
      </c>
      <c r="D21" s="32"/>
      <c r="E21" s="31">
        <v>7</v>
      </c>
    </row>
    <row r="22" spans="1:5" x14ac:dyDescent="0.2">
      <c r="A22" s="31"/>
      <c r="B22" s="31">
        <v>8</v>
      </c>
      <c r="D22" s="31"/>
      <c r="E22" s="31">
        <v>8</v>
      </c>
    </row>
    <row r="23" spans="1:5" x14ac:dyDescent="0.2">
      <c r="A23" s="31"/>
      <c r="B23" s="31">
        <v>9</v>
      </c>
      <c r="D23" s="31"/>
      <c r="E23" s="31">
        <v>9</v>
      </c>
    </row>
    <row r="25" spans="1:5" x14ac:dyDescent="0.2">
      <c r="A25" s="30" t="s">
        <v>760</v>
      </c>
      <c r="B25" s="30" t="s">
        <v>395</v>
      </c>
      <c r="D25" s="30" t="s">
        <v>761</v>
      </c>
      <c r="E25" s="30" t="s">
        <v>395</v>
      </c>
    </row>
    <row r="26" spans="1:5" x14ac:dyDescent="0.2">
      <c r="A26" s="32" t="s">
        <v>390</v>
      </c>
      <c r="B26" s="31">
        <v>0</v>
      </c>
      <c r="D26" s="32" t="s">
        <v>452</v>
      </c>
      <c r="E26" s="31">
        <v>0</v>
      </c>
    </row>
    <row r="27" spans="1:5" x14ac:dyDescent="0.2">
      <c r="A27" s="32" t="s">
        <v>387</v>
      </c>
      <c r="B27" s="31">
        <v>1</v>
      </c>
      <c r="D27" s="32" t="s">
        <v>453</v>
      </c>
      <c r="E27" s="31">
        <v>1</v>
      </c>
    </row>
    <row r="28" spans="1:5" x14ac:dyDescent="0.2">
      <c r="A28" s="32" t="s">
        <v>992</v>
      </c>
      <c r="B28" s="31">
        <v>2</v>
      </c>
      <c r="D28" s="32" t="s">
        <v>454</v>
      </c>
      <c r="E28" s="31">
        <v>2</v>
      </c>
    </row>
    <row r="29" spans="1:5" x14ac:dyDescent="0.2">
      <c r="A29" s="32" t="s">
        <v>502</v>
      </c>
      <c r="B29" s="31">
        <v>3</v>
      </c>
      <c r="D29" s="32" t="s">
        <v>999</v>
      </c>
      <c r="E29" s="31">
        <v>3</v>
      </c>
    </row>
    <row r="30" spans="1:5" x14ac:dyDescent="0.2">
      <c r="A30" s="32" t="s">
        <v>503</v>
      </c>
      <c r="B30" s="31">
        <v>4</v>
      </c>
      <c r="D30" s="31"/>
      <c r="E30" s="31">
        <v>4</v>
      </c>
    </row>
    <row r="31" spans="1:5" x14ac:dyDescent="0.2">
      <c r="A31" s="31" t="s">
        <v>521</v>
      </c>
      <c r="B31" s="31">
        <v>5</v>
      </c>
      <c r="D31" s="31"/>
      <c r="E31" s="31">
        <v>5</v>
      </c>
    </row>
    <row r="32" spans="1:5" x14ac:dyDescent="0.2">
      <c r="A32" s="31" t="s">
        <v>942</v>
      </c>
      <c r="B32" s="31">
        <v>6</v>
      </c>
      <c r="D32" s="31"/>
      <c r="E32" s="31">
        <v>6</v>
      </c>
    </row>
    <row r="33" spans="1:5" x14ac:dyDescent="0.2">
      <c r="A33" s="31" t="s">
        <v>439</v>
      </c>
      <c r="B33" s="31">
        <v>7</v>
      </c>
      <c r="D33" s="31"/>
      <c r="E33" s="31">
        <v>7</v>
      </c>
    </row>
    <row r="34" spans="1:5" x14ac:dyDescent="0.2">
      <c r="A34" s="32" t="s">
        <v>447</v>
      </c>
      <c r="B34" s="31">
        <v>8</v>
      </c>
      <c r="D34" s="31"/>
      <c r="E34" s="31">
        <v>8</v>
      </c>
    </row>
    <row r="35" spans="1:5" x14ac:dyDescent="0.2">
      <c r="A35" s="31"/>
      <c r="B35" s="31">
        <v>9</v>
      </c>
      <c r="D35" s="31"/>
      <c r="E35" s="31">
        <v>9</v>
      </c>
    </row>
    <row r="37" spans="1:5" x14ac:dyDescent="0.2">
      <c r="A37" s="30" t="s">
        <v>763</v>
      </c>
      <c r="B37" s="30" t="s">
        <v>395</v>
      </c>
      <c r="D37" s="30" t="s">
        <v>762</v>
      </c>
      <c r="E37" s="30" t="s">
        <v>395</v>
      </c>
    </row>
    <row r="38" spans="1:5" x14ac:dyDescent="0.2">
      <c r="A38" s="32" t="s">
        <v>386</v>
      </c>
      <c r="B38" s="31">
        <v>0</v>
      </c>
      <c r="D38" s="32" t="s">
        <v>1199</v>
      </c>
      <c r="E38" s="31">
        <v>0</v>
      </c>
    </row>
    <row r="39" spans="1:5" x14ac:dyDescent="0.2">
      <c r="A39" s="32" t="s">
        <v>387</v>
      </c>
      <c r="B39" s="31">
        <v>1</v>
      </c>
      <c r="D39" s="32" t="s">
        <v>498</v>
      </c>
      <c r="E39" s="31">
        <v>1</v>
      </c>
    </row>
    <row r="40" spans="1:5" x14ac:dyDescent="0.2">
      <c r="A40" s="32" t="s">
        <v>392</v>
      </c>
      <c r="B40" s="31">
        <v>2</v>
      </c>
      <c r="D40" s="32" t="s">
        <v>499</v>
      </c>
      <c r="E40" s="31">
        <v>2</v>
      </c>
    </row>
    <row r="41" spans="1:5" x14ac:dyDescent="0.2">
      <c r="A41" s="31"/>
      <c r="B41" s="31">
        <v>3</v>
      </c>
      <c r="D41" s="32" t="s">
        <v>500</v>
      </c>
      <c r="E41" s="31">
        <v>3</v>
      </c>
    </row>
    <row r="42" spans="1:5" x14ac:dyDescent="0.2">
      <c r="A42" s="31"/>
      <c r="B42" s="31">
        <v>4</v>
      </c>
      <c r="D42" s="32"/>
      <c r="E42" s="31">
        <v>4</v>
      </c>
    </row>
    <row r="43" spans="1:5" x14ac:dyDescent="0.2">
      <c r="A43" s="31"/>
      <c r="B43" s="31">
        <v>5</v>
      </c>
      <c r="D43" s="31"/>
      <c r="E43" s="31">
        <v>5</v>
      </c>
    </row>
    <row r="44" spans="1:5" x14ac:dyDescent="0.2">
      <c r="A44" s="31"/>
      <c r="B44" s="31">
        <v>6</v>
      </c>
      <c r="D44" s="31"/>
      <c r="E44" s="31">
        <v>6</v>
      </c>
    </row>
    <row r="45" spans="1:5" x14ac:dyDescent="0.2">
      <c r="A45" s="31"/>
      <c r="B45" s="31">
        <v>7</v>
      </c>
      <c r="D45" s="31"/>
      <c r="E45" s="31">
        <v>7</v>
      </c>
    </row>
    <row r="46" spans="1:5" x14ac:dyDescent="0.2">
      <c r="A46" s="31"/>
      <c r="B46" s="31">
        <v>8</v>
      </c>
      <c r="D46" s="31"/>
      <c r="E46" s="31">
        <v>8</v>
      </c>
    </row>
    <row r="47" spans="1:5" x14ac:dyDescent="0.2">
      <c r="A47" s="31"/>
      <c r="B47" s="31">
        <v>9</v>
      </c>
      <c r="D47" s="31"/>
      <c r="E47" s="31">
        <v>9</v>
      </c>
    </row>
    <row r="49" spans="1:5" x14ac:dyDescent="0.2">
      <c r="A49" s="30" t="s">
        <v>764</v>
      </c>
      <c r="B49" s="30" t="s">
        <v>395</v>
      </c>
      <c r="D49" s="30" t="s">
        <v>765</v>
      </c>
      <c r="E49" s="30" t="s">
        <v>395</v>
      </c>
    </row>
    <row r="50" spans="1:5" x14ac:dyDescent="0.2">
      <c r="A50" s="32" t="s">
        <v>303</v>
      </c>
      <c r="B50" s="31">
        <v>0</v>
      </c>
      <c r="D50" s="32" t="s">
        <v>486</v>
      </c>
      <c r="E50" s="31">
        <v>0</v>
      </c>
    </row>
    <row r="51" spans="1:5" x14ac:dyDescent="0.2">
      <c r="A51" s="32" t="s">
        <v>457</v>
      </c>
      <c r="B51" s="31">
        <v>1</v>
      </c>
      <c r="D51" s="32" t="s">
        <v>487</v>
      </c>
      <c r="E51" s="31">
        <v>1</v>
      </c>
    </row>
    <row r="52" spans="1:5" x14ac:dyDescent="0.2">
      <c r="A52" s="31"/>
      <c r="B52" s="31">
        <v>2</v>
      </c>
      <c r="D52" s="31"/>
      <c r="E52" s="31">
        <v>2</v>
      </c>
    </row>
    <row r="53" spans="1:5" x14ac:dyDescent="0.2">
      <c r="A53" s="31"/>
      <c r="B53" s="31">
        <v>3</v>
      </c>
      <c r="D53" s="31"/>
      <c r="E53" s="31">
        <v>3</v>
      </c>
    </row>
    <row r="54" spans="1:5" x14ac:dyDescent="0.2">
      <c r="A54" s="31"/>
      <c r="B54" s="31">
        <v>4</v>
      </c>
      <c r="D54" s="31"/>
      <c r="E54" s="31">
        <v>4</v>
      </c>
    </row>
    <row r="55" spans="1:5" x14ac:dyDescent="0.2">
      <c r="A55" s="31"/>
      <c r="B55" s="31">
        <v>5</v>
      </c>
      <c r="D55" s="31"/>
      <c r="E55" s="31">
        <v>5</v>
      </c>
    </row>
    <row r="56" spans="1:5" x14ac:dyDescent="0.2">
      <c r="A56" s="31"/>
      <c r="B56" s="31">
        <v>6</v>
      </c>
      <c r="D56" s="31"/>
      <c r="E56" s="31">
        <v>6</v>
      </c>
    </row>
    <row r="57" spans="1:5" x14ac:dyDescent="0.2">
      <c r="A57" s="31"/>
      <c r="B57" s="31">
        <v>7</v>
      </c>
      <c r="D57" s="31"/>
      <c r="E57" s="31">
        <v>7</v>
      </c>
    </row>
    <row r="58" spans="1:5" x14ac:dyDescent="0.2">
      <c r="A58" s="31"/>
      <c r="B58" s="31">
        <v>8</v>
      </c>
      <c r="D58" s="31"/>
      <c r="E58" s="31">
        <v>8</v>
      </c>
    </row>
    <row r="59" spans="1:5" x14ac:dyDescent="0.2">
      <c r="A59" s="31"/>
      <c r="B59" s="31">
        <v>9</v>
      </c>
      <c r="D59" s="31"/>
      <c r="E59" s="31">
        <v>9</v>
      </c>
    </row>
    <row r="61" spans="1:5" x14ac:dyDescent="0.2">
      <c r="A61" s="30" t="s">
        <v>767</v>
      </c>
      <c r="B61" s="30" t="s">
        <v>395</v>
      </c>
      <c r="D61" s="30" t="s">
        <v>766</v>
      </c>
      <c r="E61" s="30" t="s">
        <v>395</v>
      </c>
    </row>
    <row r="62" spans="1:5" x14ac:dyDescent="0.2">
      <c r="A62" s="32" t="s">
        <v>504</v>
      </c>
      <c r="B62" s="31">
        <v>0</v>
      </c>
      <c r="D62" s="32" t="s">
        <v>439</v>
      </c>
      <c r="E62" s="31">
        <v>0</v>
      </c>
    </row>
    <row r="63" spans="1:5" x14ac:dyDescent="0.2">
      <c r="A63" s="32" t="s">
        <v>505</v>
      </c>
      <c r="B63" s="31">
        <v>1</v>
      </c>
      <c r="D63" s="32" t="s">
        <v>506</v>
      </c>
      <c r="E63" s="31">
        <v>1</v>
      </c>
    </row>
    <row r="64" spans="1:5" x14ac:dyDescent="0.2">
      <c r="A64" s="32"/>
      <c r="B64" s="31">
        <v>2</v>
      </c>
      <c r="D64" s="32" t="s">
        <v>386</v>
      </c>
      <c r="E64" s="31">
        <v>2</v>
      </c>
    </row>
    <row r="65" spans="1:5" x14ac:dyDescent="0.2">
      <c r="A65" s="32"/>
      <c r="B65" s="31">
        <v>3</v>
      </c>
      <c r="D65" s="32" t="s">
        <v>507</v>
      </c>
      <c r="E65" s="31">
        <v>3</v>
      </c>
    </row>
    <row r="66" spans="1:5" x14ac:dyDescent="0.2">
      <c r="A66" s="31"/>
      <c r="B66" s="31">
        <v>4</v>
      </c>
      <c r="D66" s="32" t="s">
        <v>392</v>
      </c>
      <c r="E66" s="31">
        <v>4</v>
      </c>
    </row>
    <row r="67" spans="1:5" x14ac:dyDescent="0.2">
      <c r="A67" s="31"/>
      <c r="B67" s="31">
        <v>5</v>
      </c>
      <c r="D67" s="31" t="s">
        <v>993</v>
      </c>
      <c r="E67" s="31">
        <v>5</v>
      </c>
    </row>
    <row r="68" spans="1:5" x14ac:dyDescent="0.2">
      <c r="A68" s="31"/>
      <c r="B68" s="31">
        <v>6</v>
      </c>
      <c r="D68" s="32" t="s">
        <v>994</v>
      </c>
      <c r="E68" s="31">
        <v>6</v>
      </c>
    </row>
    <row r="69" spans="1:5" x14ac:dyDescent="0.2">
      <c r="A69" s="31"/>
      <c r="B69" s="31">
        <v>7</v>
      </c>
      <c r="D69" s="32" t="s">
        <v>996</v>
      </c>
      <c r="E69" s="31">
        <v>7</v>
      </c>
    </row>
    <row r="70" spans="1:5" x14ac:dyDescent="0.2">
      <c r="A70" s="31"/>
      <c r="B70" s="31">
        <v>8</v>
      </c>
      <c r="D70" s="32" t="s">
        <v>997</v>
      </c>
      <c r="E70" s="31">
        <v>8</v>
      </c>
    </row>
    <row r="71" spans="1:5" x14ac:dyDescent="0.2">
      <c r="A71" s="31"/>
      <c r="B71" s="31">
        <v>9</v>
      </c>
      <c r="D71" s="31"/>
      <c r="E71" s="31">
        <v>9</v>
      </c>
    </row>
    <row r="73" spans="1:5" x14ac:dyDescent="0.2">
      <c r="A73" s="30" t="s">
        <v>768</v>
      </c>
      <c r="B73" s="30" t="s">
        <v>395</v>
      </c>
      <c r="D73" s="30" t="s">
        <v>769</v>
      </c>
      <c r="E73" s="30" t="s">
        <v>395</v>
      </c>
    </row>
    <row r="74" spans="1:5" x14ac:dyDescent="0.2">
      <c r="A74" s="32" t="s">
        <v>508</v>
      </c>
      <c r="B74" s="31">
        <v>0</v>
      </c>
      <c r="D74" s="32" t="s">
        <v>316</v>
      </c>
      <c r="E74" s="31">
        <v>0</v>
      </c>
    </row>
    <row r="75" spans="1:5" x14ac:dyDescent="0.2">
      <c r="A75" s="32" t="s">
        <v>509</v>
      </c>
      <c r="B75" s="31">
        <v>1</v>
      </c>
      <c r="D75" s="32" t="s">
        <v>1187</v>
      </c>
      <c r="E75" s="31">
        <v>1</v>
      </c>
    </row>
    <row r="76" spans="1:5" x14ac:dyDescent="0.2">
      <c r="A76" s="32" t="s">
        <v>510</v>
      </c>
      <c r="B76" s="31">
        <v>2</v>
      </c>
      <c r="D76" s="32" t="s">
        <v>508</v>
      </c>
      <c r="E76" s="31">
        <v>2</v>
      </c>
    </row>
    <row r="77" spans="1:5" x14ac:dyDescent="0.2">
      <c r="A77" s="32"/>
      <c r="B77" s="31">
        <v>3</v>
      </c>
      <c r="D77" s="32"/>
      <c r="E77" s="31">
        <v>3</v>
      </c>
    </row>
    <row r="78" spans="1:5" x14ac:dyDescent="0.2">
      <c r="A78" s="31"/>
      <c r="B78" s="31">
        <v>4</v>
      </c>
      <c r="D78" s="32"/>
      <c r="E78" s="31">
        <v>4</v>
      </c>
    </row>
    <row r="79" spans="1:5" x14ac:dyDescent="0.2">
      <c r="A79" s="31"/>
      <c r="B79" s="31">
        <v>5</v>
      </c>
      <c r="D79" s="32"/>
      <c r="E79" s="31">
        <v>5</v>
      </c>
    </row>
    <row r="80" spans="1:5" x14ac:dyDescent="0.2">
      <c r="A80" s="31"/>
      <c r="B80" s="31">
        <v>6</v>
      </c>
      <c r="D80" s="31"/>
      <c r="E80" s="31">
        <v>6</v>
      </c>
    </row>
    <row r="81" spans="1:5" x14ac:dyDescent="0.2">
      <c r="A81" s="31"/>
      <c r="B81" s="31">
        <v>7</v>
      </c>
      <c r="D81" s="31"/>
      <c r="E81" s="31">
        <v>7</v>
      </c>
    </row>
    <row r="82" spans="1:5" x14ac:dyDescent="0.2">
      <c r="A82" s="31"/>
      <c r="B82" s="31">
        <v>8</v>
      </c>
      <c r="D82" s="31"/>
      <c r="E82" s="31">
        <v>8</v>
      </c>
    </row>
    <row r="83" spans="1:5" x14ac:dyDescent="0.2">
      <c r="A83" s="31"/>
      <c r="B83" s="31">
        <v>9</v>
      </c>
      <c r="D83" s="31"/>
      <c r="E83" s="31">
        <v>9</v>
      </c>
    </row>
    <row r="85" spans="1:5" x14ac:dyDescent="0.2">
      <c r="A85" s="30" t="s">
        <v>771</v>
      </c>
      <c r="B85" s="30" t="s">
        <v>395</v>
      </c>
      <c r="D85" s="30" t="s">
        <v>770</v>
      </c>
      <c r="E85" s="30" t="s">
        <v>395</v>
      </c>
    </row>
    <row r="86" spans="1:5" x14ac:dyDescent="0.2">
      <c r="A86" s="32" t="s">
        <v>316</v>
      </c>
      <c r="B86" s="31">
        <v>0</v>
      </c>
      <c r="D86" s="32" t="s">
        <v>316</v>
      </c>
      <c r="E86" s="31">
        <v>0</v>
      </c>
    </row>
    <row r="87" spans="1:5" x14ac:dyDescent="0.2">
      <c r="A87" s="32" t="s">
        <v>508</v>
      </c>
      <c r="B87" s="31">
        <v>1</v>
      </c>
      <c r="D87" s="32" t="s">
        <v>1087</v>
      </c>
      <c r="E87" s="31">
        <v>1</v>
      </c>
    </row>
    <row r="88" spans="1:5" x14ac:dyDescent="0.2">
      <c r="A88" s="32" t="s">
        <v>1187</v>
      </c>
      <c r="B88" s="31">
        <v>2</v>
      </c>
      <c r="D88" s="32"/>
      <c r="E88" s="31">
        <v>2</v>
      </c>
    </row>
    <row r="89" spans="1:5" x14ac:dyDescent="0.2">
      <c r="A89" s="32"/>
      <c r="B89" s="31">
        <v>3</v>
      </c>
      <c r="D89" s="32"/>
      <c r="E89" s="31">
        <v>3</v>
      </c>
    </row>
    <row r="90" spans="1:5" x14ac:dyDescent="0.2">
      <c r="A90" s="32"/>
      <c r="B90" s="31">
        <v>4</v>
      </c>
      <c r="D90" s="32"/>
      <c r="E90" s="31">
        <v>4</v>
      </c>
    </row>
    <row r="91" spans="1:5" x14ac:dyDescent="0.2">
      <c r="A91" s="31"/>
      <c r="B91" s="31">
        <v>5</v>
      </c>
      <c r="D91" s="32"/>
      <c r="E91" s="31">
        <v>5</v>
      </c>
    </row>
    <row r="92" spans="1:5" x14ac:dyDescent="0.2">
      <c r="A92" s="32"/>
      <c r="B92" s="31">
        <v>6</v>
      </c>
      <c r="D92" s="31"/>
      <c r="E92" s="31">
        <v>6</v>
      </c>
    </row>
    <row r="93" spans="1:5" x14ac:dyDescent="0.2">
      <c r="A93" s="31"/>
      <c r="B93" s="31">
        <v>7</v>
      </c>
      <c r="D93" s="31"/>
      <c r="E93" s="31">
        <v>7</v>
      </c>
    </row>
    <row r="94" spans="1:5" x14ac:dyDescent="0.2">
      <c r="A94" s="31"/>
      <c r="B94" s="31">
        <v>8</v>
      </c>
      <c r="D94" s="31"/>
      <c r="E94" s="31">
        <v>8</v>
      </c>
    </row>
    <row r="95" spans="1:5" x14ac:dyDescent="0.2">
      <c r="A95" s="31"/>
      <c r="B95" s="31">
        <v>9</v>
      </c>
      <c r="D95" s="31"/>
      <c r="E95" s="31">
        <v>9</v>
      </c>
    </row>
    <row r="97" spans="1:5" x14ac:dyDescent="0.2">
      <c r="A97" s="30" t="s">
        <v>772</v>
      </c>
      <c r="B97" s="30" t="s">
        <v>395</v>
      </c>
      <c r="D97" s="30" t="s">
        <v>773</v>
      </c>
      <c r="E97" s="30" t="s">
        <v>395</v>
      </c>
    </row>
    <row r="98" spans="1:5" x14ac:dyDescent="0.2">
      <c r="A98" s="31" t="s">
        <v>483</v>
      </c>
      <c r="B98" s="31">
        <v>0</v>
      </c>
      <c r="D98" s="31" t="s">
        <v>483</v>
      </c>
      <c r="E98" s="31">
        <v>0</v>
      </c>
    </row>
    <row r="99" spans="1:5" x14ac:dyDescent="0.2">
      <c r="A99" s="31" t="s">
        <v>483</v>
      </c>
      <c r="B99" s="31">
        <v>1</v>
      </c>
      <c r="D99" s="31" t="s">
        <v>483</v>
      </c>
      <c r="E99" s="31">
        <v>1</v>
      </c>
    </row>
    <row r="100" spans="1:5" x14ac:dyDescent="0.2">
      <c r="A100" s="31" t="s">
        <v>483</v>
      </c>
      <c r="B100" s="31">
        <v>2</v>
      </c>
      <c r="D100" s="31" t="s">
        <v>483</v>
      </c>
      <c r="E100" s="31">
        <v>2</v>
      </c>
    </row>
    <row r="101" spans="1:5" x14ac:dyDescent="0.2">
      <c r="A101" s="31" t="s">
        <v>483</v>
      </c>
      <c r="B101" s="31">
        <v>3</v>
      </c>
      <c r="D101" s="31" t="s">
        <v>483</v>
      </c>
      <c r="E101" s="31">
        <v>3</v>
      </c>
    </row>
    <row r="102" spans="1:5" x14ac:dyDescent="0.2">
      <c r="A102" s="31" t="s">
        <v>483</v>
      </c>
      <c r="B102" s="31">
        <v>4</v>
      </c>
      <c r="D102" s="31" t="s">
        <v>483</v>
      </c>
      <c r="E102" s="31">
        <v>4</v>
      </c>
    </row>
    <row r="103" spans="1:5" x14ac:dyDescent="0.2">
      <c r="A103" s="31" t="s">
        <v>483</v>
      </c>
      <c r="B103" s="31">
        <v>5</v>
      </c>
      <c r="D103" s="31" t="s">
        <v>483</v>
      </c>
      <c r="E103" s="31">
        <v>5</v>
      </c>
    </row>
    <row r="104" spans="1:5" x14ac:dyDescent="0.2">
      <c r="A104" s="31" t="s">
        <v>483</v>
      </c>
      <c r="B104" s="31">
        <v>6</v>
      </c>
      <c r="D104" s="31" t="s">
        <v>483</v>
      </c>
      <c r="E104" s="31">
        <v>6</v>
      </c>
    </row>
    <row r="105" spans="1:5" x14ac:dyDescent="0.2">
      <c r="A105" s="31" t="s">
        <v>483</v>
      </c>
      <c r="B105" s="31">
        <v>7</v>
      </c>
      <c r="D105" s="31" t="s">
        <v>483</v>
      </c>
      <c r="E105" s="31">
        <v>7</v>
      </c>
    </row>
    <row r="106" spans="1:5" x14ac:dyDescent="0.2">
      <c r="A106" s="31" t="s">
        <v>483</v>
      </c>
      <c r="B106" s="31">
        <v>8</v>
      </c>
      <c r="D106" s="31" t="s">
        <v>483</v>
      </c>
      <c r="E106" s="31">
        <v>8</v>
      </c>
    </row>
    <row r="107" spans="1:5" x14ac:dyDescent="0.2">
      <c r="A107" s="31" t="s">
        <v>483</v>
      </c>
      <c r="B107" s="31">
        <v>9</v>
      </c>
      <c r="D107" s="31" t="s">
        <v>483</v>
      </c>
      <c r="E107" s="31">
        <v>9</v>
      </c>
    </row>
    <row r="109" spans="1:5" x14ac:dyDescent="0.2">
      <c r="A109" s="30" t="s">
        <v>775</v>
      </c>
      <c r="B109" s="30" t="s">
        <v>395</v>
      </c>
      <c r="D109" s="30" t="s">
        <v>774</v>
      </c>
      <c r="E109" s="30" t="s">
        <v>395</v>
      </c>
    </row>
    <row r="110" spans="1:5" x14ac:dyDescent="0.2">
      <c r="A110" s="31" t="s">
        <v>483</v>
      </c>
      <c r="B110" s="31">
        <v>0</v>
      </c>
      <c r="D110" s="31" t="s">
        <v>483</v>
      </c>
      <c r="E110" s="31">
        <v>0</v>
      </c>
    </row>
    <row r="111" spans="1:5" x14ac:dyDescent="0.2">
      <c r="A111" s="31" t="s">
        <v>483</v>
      </c>
      <c r="B111" s="31">
        <v>1</v>
      </c>
      <c r="D111" s="31" t="s">
        <v>483</v>
      </c>
      <c r="E111" s="31">
        <v>1</v>
      </c>
    </row>
    <row r="112" spans="1:5" x14ac:dyDescent="0.2">
      <c r="A112" s="31" t="s">
        <v>483</v>
      </c>
      <c r="B112" s="31">
        <v>2</v>
      </c>
      <c r="D112" s="31" t="s">
        <v>483</v>
      </c>
      <c r="E112" s="31">
        <v>2</v>
      </c>
    </row>
    <row r="113" spans="1:5" x14ac:dyDescent="0.2">
      <c r="A113" s="31" t="s">
        <v>483</v>
      </c>
      <c r="B113" s="31">
        <v>3</v>
      </c>
      <c r="D113" s="31" t="s">
        <v>483</v>
      </c>
      <c r="E113" s="31">
        <v>3</v>
      </c>
    </row>
    <row r="114" spans="1:5" x14ac:dyDescent="0.2">
      <c r="A114" s="31" t="s">
        <v>483</v>
      </c>
      <c r="B114" s="31">
        <v>4</v>
      </c>
      <c r="D114" s="31" t="s">
        <v>483</v>
      </c>
      <c r="E114" s="31">
        <v>4</v>
      </c>
    </row>
    <row r="115" spans="1:5" x14ac:dyDescent="0.2">
      <c r="A115" s="31" t="s">
        <v>483</v>
      </c>
      <c r="B115" s="31">
        <v>5</v>
      </c>
      <c r="D115" s="31" t="s">
        <v>483</v>
      </c>
      <c r="E115" s="31">
        <v>5</v>
      </c>
    </row>
    <row r="116" spans="1:5" x14ac:dyDescent="0.2">
      <c r="A116" s="31" t="s">
        <v>483</v>
      </c>
      <c r="B116" s="31">
        <v>6</v>
      </c>
      <c r="D116" s="31" t="s">
        <v>483</v>
      </c>
      <c r="E116" s="31">
        <v>6</v>
      </c>
    </row>
    <row r="117" spans="1:5" x14ac:dyDescent="0.2">
      <c r="A117" s="31" t="s">
        <v>483</v>
      </c>
      <c r="B117" s="31">
        <v>7</v>
      </c>
      <c r="D117" s="31" t="s">
        <v>483</v>
      </c>
      <c r="E117" s="31">
        <v>7</v>
      </c>
    </row>
    <row r="118" spans="1:5" x14ac:dyDescent="0.2">
      <c r="A118" s="31" t="s">
        <v>483</v>
      </c>
      <c r="B118" s="31">
        <v>8</v>
      </c>
      <c r="D118" s="31" t="s">
        <v>483</v>
      </c>
      <c r="E118" s="31">
        <v>8</v>
      </c>
    </row>
    <row r="119" spans="1:5" x14ac:dyDescent="0.2">
      <c r="A119" s="31" t="s">
        <v>483</v>
      </c>
      <c r="B119" s="31">
        <v>9</v>
      </c>
      <c r="D119" s="31" t="s">
        <v>483</v>
      </c>
      <c r="E119" s="31">
        <v>9</v>
      </c>
    </row>
    <row r="121" spans="1:5" x14ac:dyDescent="0.2">
      <c r="A121" s="76" t="s">
        <v>776</v>
      </c>
      <c r="B121" s="76" t="s">
        <v>395</v>
      </c>
      <c r="D121" s="76" t="s">
        <v>777</v>
      </c>
      <c r="E121" s="76" t="s">
        <v>395</v>
      </c>
    </row>
    <row r="122" spans="1:5" x14ac:dyDescent="0.2">
      <c r="A122" s="77" t="s">
        <v>466</v>
      </c>
      <c r="B122" s="77">
        <v>0</v>
      </c>
      <c r="D122" s="77" t="s">
        <v>467</v>
      </c>
      <c r="E122" s="77">
        <v>0</v>
      </c>
    </row>
    <row r="123" spans="1:5" x14ac:dyDescent="0.2">
      <c r="A123" s="78" t="s">
        <v>1087</v>
      </c>
      <c r="B123" s="77">
        <v>1</v>
      </c>
      <c r="D123" s="77" t="s">
        <v>468</v>
      </c>
      <c r="E123" s="77">
        <v>1</v>
      </c>
    </row>
    <row r="124" spans="1:5" x14ac:dyDescent="0.2">
      <c r="A124" s="77"/>
      <c r="B124" s="77">
        <v>2</v>
      </c>
      <c r="D124" s="77" t="s">
        <v>1088</v>
      </c>
      <c r="E124" s="77">
        <v>2</v>
      </c>
    </row>
    <row r="125" spans="1:5" x14ac:dyDescent="0.2">
      <c r="A125" s="77"/>
      <c r="B125" s="77">
        <v>3</v>
      </c>
      <c r="D125" s="77"/>
      <c r="E125" s="77">
        <v>3</v>
      </c>
    </row>
    <row r="126" spans="1:5" x14ac:dyDescent="0.2">
      <c r="A126" s="77"/>
      <c r="B126" s="77">
        <v>4</v>
      </c>
      <c r="D126" s="77"/>
      <c r="E126" s="77">
        <v>4</v>
      </c>
    </row>
    <row r="127" spans="1:5" x14ac:dyDescent="0.2">
      <c r="A127" s="77"/>
      <c r="B127" s="77">
        <v>5</v>
      </c>
      <c r="D127" s="77"/>
      <c r="E127" s="77">
        <v>5</v>
      </c>
    </row>
    <row r="128" spans="1:5" x14ac:dyDescent="0.2">
      <c r="A128" s="77"/>
      <c r="B128" s="77">
        <v>6</v>
      </c>
      <c r="D128" s="77"/>
      <c r="E128" s="77">
        <v>6</v>
      </c>
    </row>
    <row r="129" spans="1:5" x14ac:dyDescent="0.2">
      <c r="A129" s="77"/>
      <c r="B129" s="77">
        <v>7</v>
      </c>
      <c r="D129" s="77"/>
      <c r="E129" s="77">
        <v>7</v>
      </c>
    </row>
    <row r="130" spans="1:5" x14ac:dyDescent="0.2">
      <c r="A130" s="77"/>
      <c r="B130" s="77">
        <v>8</v>
      </c>
      <c r="D130" s="77"/>
      <c r="E130" s="77">
        <v>8</v>
      </c>
    </row>
    <row r="131" spans="1:5" x14ac:dyDescent="0.2">
      <c r="A131" s="77"/>
      <c r="B131" s="77">
        <v>9</v>
      </c>
      <c r="D131" s="77"/>
      <c r="E131" s="77">
        <v>9</v>
      </c>
    </row>
    <row r="132" spans="1:5" x14ac:dyDescent="0.2">
      <c r="A132" s="76"/>
      <c r="B132" s="76"/>
    </row>
    <row r="133" spans="1:5" x14ac:dyDescent="0.2">
      <c r="A133" s="30" t="s">
        <v>779</v>
      </c>
      <c r="B133" s="30" t="s">
        <v>395</v>
      </c>
      <c r="D133" s="30" t="s">
        <v>778</v>
      </c>
      <c r="E133" s="30" t="s">
        <v>395</v>
      </c>
    </row>
    <row r="134" spans="1:5" x14ac:dyDescent="0.2">
      <c r="A134" s="31"/>
      <c r="B134" s="31">
        <v>0</v>
      </c>
      <c r="D134" s="31"/>
      <c r="E134" s="31">
        <v>0</v>
      </c>
    </row>
    <row r="135" spans="1:5" x14ac:dyDescent="0.2">
      <c r="A135" s="31"/>
      <c r="B135" s="31">
        <v>1</v>
      </c>
      <c r="D135" s="31"/>
      <c r="E135" s="31">
        <v>1</v>
      </c>
    </row>
    <row r="136" spans="1:5" x14ac:dyDescent="0.2">
      <c r="A136" s="31"/>
      <c r="B136" s="31">
        <v>2</v>
      </c>
      <c r="D136" s="31"/>
      <c r="E136" s="31">
        <v>2</v>
      </c>
    </row>
    <row r="137" spans="1:5" x14ac:dyDescent="0.2">
      <c r="A137" s="31"/>
      <c r="B137" s="31">
        <v>3</v>
      </c>
      <c r="D137" s="31"/>
      <c r="E137" s="31">
        <v>3</v>
      </c>
    </row>
    <row r="138" spans="1:5" x14ac:dyDescent="0.2">
      <c r="A138" s="31"/>
      <c r="B138" s="31">
        <v>4</v>
      </c>
      <c r="D138" s="31"/>
      <c r="E138" s="31">
        <v>4</v>
      </c>
    </row>
    <row r="139" spans="1:5" x14ac:dyDescent="0.2">
      <c r="A139" s="31"/>
      <c r="B139" s="31">
        <v>5</v>
      </c>
      <c r="D139" s="31"/>
      <c r="E139" s="31">
        <v>5</v>
      </c>
    </row>
    <row r="140" spans="1:5" x14ac:dyDescent="0.2">
      <c r="A140" s="31"/>
      <c r="B140" s="31">
        <v>6</v>
      </c>
      <c r="D140" s="31"/>
      <c r="E140" s="31">
        <v>6</v>
      </c>
    </row>
    <row r="141" spans="1:5" x14ac:dyDescent="0.2">
      <c r="A141" s="31"/>
      <c r="B141" s="31">
        <v>7</v>
      </c>
      <c r="D141" s="31"/>
      <c r="E141" s="31">
        <v>7</v>
      </c>
    </row>
    <row r="142" spans="1:5" x14ac:dyDescent="0.2">
      <c r="A142" s="31"/>
      <c r="B142" s="31">
        <v>8</v>
      </c>
      <c r="D142" s="31"/>
      <c r="E142" s="31">
        <v>8</v>
      </c>
    </row>
    <row r="143" spans="1:5" x14ac:dyDescent="0.2">
      <c r="A143" s="31"/>
      <c r="B143" s="31">
        <v>9</v>
      </c>
      <c r="D143" s="31"/>
      <c r="E143" s="31">
        <v>9</v>
      </c>
    </row>
    <row r="145" spans="1:5" x14ac:dyDescent="0.2">
      <c r="A145" s="30" t="s">
        <v>780</v>
      </c>
      <c r="B145" s="30" t="s">
        <v>395</v>
      </c>
      <c r="D145" s="30" t="s">
        <v>781</v>
      </c>
      <c r="E145" s="30" t="s">
        <v>395</v>
      </c>
    </row>
    <row r="146" spans="1:5" x14ac:dyDescent="0.2">
      <c r="A146" s="31">
        <v>0</v>
      </c>
      <c r="B146" s="31">
        <v>0</v>
      </c>
      <c r="D146" s="31"/>
      <c r="E146" s="31">
        <v>0</v>
      </c>
    </row>
    <row r="147" spans="1:5" x14ac:dyDescent="0.2">
      <c r="A147" s="31">
        <v>1</v>
      </c>
      <c r="B147" s="31">
        <v>1</v>
      </c>
      <c r="D147" s="31"/>
      <c r="E147" s="31">
        <v>1</v>
      </c>
    </row>
    <row r="148" spans="1:5" x14ac:dyDescent="0.2">
      <c r="A148" s="31">
        <v>2</v>
      </c>
      <c r="B148" s="31">
        <v>2</v>
      </c>
      <c r="D148" s="31"/>
      <c r="E148" s="31">
        <v>2</v>
      </c>
    </row>
    <row r="149" spans="1:5" x14ac:dyDescent="0.2">
      <c r="A149" s="31">
        <v>3</v>
      </c>
      <c r="B149" s="31">
        <v>3</v>
      </c>
      <c r="D149" s="31"/>
      <c r="E149" s="31">
        <v>3</v>
      </c>
    </row>
    <row r="150" spans="1:5" x14ac:dyDescent="0.2">
      <c r="A150" s="31">
        <v>4</v>
      </c>
      <c r="B150" s="31">
        <v>4</v>
      </c>
      <c r="D150" s="31"/>
      <c r="E150" s="31">
        <v>4</v>
      </c>
    </row>
    <row r="151" spans="1:5" x14ac:dyDescent="0.2">
      <c r="A151" s="31">
        <v>5</v>
      </c>
      <c r="B151" s="31">
        <v>5</v>
      </c>
      <c r="D151" s="31"/>
      <c r="E151" s="31">
        <v>5</v>
      </c>
    </row>
    <row r="152" spans="1:5" x14ac:dyDescent="0.2">
      <c r="A152" s="31">
        <v>6</v>
      </c>
      <c r="B152" s="31">
        <v>6</v>
      </c>
      <c r="D152" s="31"/>
      <c r="E152" s="31">
        <v>6</v>
      </c>
    </row>
    <row r="153" spans="1:5" x14ac:dyDescent="0.2">
      <c r="A153" s="31">
        <v>7</v>
      </c>
      <c r="B153" s="31">
        <v>7</v>
      </c>
      <c r="D153" s="31"/>
      <c r="E153" s="31">
        <v>7</v>
      </c>
    </row>
    <row r="154" spans="1:5" x14ac:dyDescent="0.2">
      <c r="A154" s="31"/>
      <c r="B154" s="31">
        <v>8</v>
      </c>
      <c r="D154" s="31"/>
      <c r="E154" s="31">
        <v>8</v>
      </c>
    </row>
    <row r="155" spans="1:5" x14ac:dyDescent="0.2">
      <c r="A155" s="31"/>
      <c r="B155" s="31">
        <v>9</v>
      </c>
      <c r="D155" s="31"/>
      <c r="E155" s="31">
        <v>9</v>
      </c>
    </row>
    <row r="157" spans="1:5" x14ac:dyDescent="0.2">
      <c r="A157" s="30" t="s">
        <v>783</v>
      </c>
      <c r="B157" s="30" t="s">
        <v>395</v>
      </c>
      <c r="D157" s="30" t="s">
        <v>782</v>
      </c>
      <c r="E157" s="30" t="s">
        <v>395</v>
      </c>
    </row>
    <row r="158" spans="1:5" x14ac:dyDescent="0.2">
      <c r="A158" s="31"/>
      <c r="B158" s="31">
        <v>0</v>
      </c>
      <c r="D158" s="31"/>
      <c r="E158" s="31">
        <v>0</v>
      </c>
    </row>
    <row r="159" spans="1:5" x14ac:dyDescent="0.2">
      <c r="A159" s="31"/>
      <c r="B159" s="31">
        <v>1</v>
      </c>
      <c r="D159" s="31"/>
      <c r="E159" s="31">
        <v>1</v>
      </c>
    </row>
    <row r="160" spans="1:5" x14ac:dyDescent="0.2">
      <c r="A160" s="31"/>
      <c r="B160" s="31">
        <v>2</v>
      </c>
      <c r="D160" s="31"/>
      <c r="E160" s="31">
        <v>2</v>
      </c>
    </row>
    <row r="161" spans="1:5" x14ac:dyDescent="0.2">
      <c r="A161" s="31"/>
      <c r="B161" s="31">
        <v>3</v>
      </c>
      <c r="D161" s="31"/>
      <c r="E161" s="31">
        <v>3</v>
      </c>
    </row>
    <row r="162" spans="1:5" x14ac:dyDescent="0.2">
      <c r="A162" s="31"/>
      <c r="B162" s="31">
        <v>4</v>
      </c>
      <c r="D162" s="31"/>
      <c r="E162" s="31">
        <v>4</v>
      </c>
    </row>
    <row r="163" spans="1:5" x14ac:dyDescent="0.2">
      <c r="A163" s="31"/>
      <c r="B163" s="31">
        <v>5</v>
      </c>
      <c r="D163" s="31"/>
      <c r="E163" s="31">
        <v>5</v>
      </c>
    </row>
    <row r="164" spans="1:5" x14ac:dyDescent="0.2">
      <c r="A164" s="31"/>
      <c r="B164" s="31">
        <v>6</v>
      </c>
      <c r="D164" s="31"/>
      <c r="E164" s="31">
        <v>6</v>
      </c>
    </row>
    <row r="165" spans="1:5" x14ac:dyDescent="0.2">
      <c r="A165" s="31"/>
      <c r="B165" s="31">
        <v>7</v>
      </c>
      <c r="D165" s="31"/>
      <c r="E165" s="31">
        <v>7</v>
      </c>
    </row>
    <row r="166" spans="1:5" x14ac:dyDescent="0.2">
      <c r="A166" s="31"/>
      <c r="B166" s="31">
        <v>8</v>
      </c>
      <c r="D166" s="31"/>
      <c r="E166" s="31">
        <v>8</v>
      </c>
    </row>
    <row r="167" spans="1:5" x14ac:dyDescent="0.2">
      <c r="A167" s="31"/>
      <c r="B167" s="31">
        <v>9</v>
      </c>
      <c r="D167" s="31"/>
      <c r="E167" s="31">
        <v>9</v>
      </c>
    </row>
    <row r="169" spans="1:5" x14ac:dyDescent="0.2">
      <c r="A169" s="30" t="s">
        <v>784</v>
      </c>
      <c r="B169" s="30" t="s">
        <v>395</v>
      </c>
      <c r="D169" s="30" t="s">
        <v>785</v>
      </c>
      <c r="E169" s="30" t="s">
        <v>395</v>
      </c>
    </row>
    <row r="170" spans="1:5" x14ac:dyDescent="0.2">
      <c r="A170" s="32" t="s">
        <v>316</v>
      </c>
      <c r="B170" s="31">
        <v>0</v>
      </c>
      <c r="D170" s="31" t="s">
        <v>517</v>
      </c>
      <c r="E170" s="31">
        <v>0</v>
      </c>
    </row>
    <row r="171" spans="1:5" x14ac:dyDescent="0.2">
      <c r="A171" s="32" t="s">
        <v>96</v>
      </c>
      <c r="B171" s="31">
        <v>1</v>
      </c>
      <c r="D171" s="31" t="s">
        <v>941</v>
      </c>
      <c r="E171" s="31">
        <v>1</v>
      </c>
    </row>
    <row r="172" spans="1:5" x14ac:dyDescent="0.2">
      <c r="A172" s="32" t="s">
        <v>219</v>
      </c>
      <c r="B172" s="31">
        <v>2</v>
      </c>
      <c r="D172" s="31" t="s">
        <v>518</v>
      </c>
      <c r="E172" s="31">
        <v>2</v>
      </c>
    </row>
    <row r="173" spans="1:5" x14ac:dyDescent="0.2">
      <c r="A173" s="32" t="s">
        <v>476</v>
      </c>
      <c r="B173" s="31">
        <v>3</v>
      </c>
      <c r="D173" s="31"/>
      <c r="E173" s="31">
        <v>3</v>
      </c>
    </row>
    <row r="174" spans="1:5" x14ac:dyDescent="0.2">
      <c r="A174" s="31" t="s">
        <v>1052</v>
      </c>
      <c r="B174" s="31">
        <v>4</v>
      </c>
      <c r="D174" s="31"/>
      <c r="E174" s="31">
        <v>4</v>
      </c>
    </row>
    <row r="175" spans="1:5" x14ac:dyDescent="0.2">
      <c r="A175" s="31"/>
      <c r="B175" s="31">
        <v>5</v>
      </c>
      <c r="D175" s="31"/>
      <c r="E175" s="31">
        <v>5</v>
      </c>
    </row>
    <row r="176" spans="1:5" x14ac:dyDescent="0.2">
      <c r="A176" s="31"/>
      <c r="B176" s="31">
        <v>6</v>
      </c>
      <c r="D176" s="31"/>
      <c r="E176" s="31">
        <v>6</v>
      </c>
    </row>
    <row r="177" spans="1:5" x14ac:dyDescent="0.2">
      <c r="A177" s="31"/>
      <c r="B177" s="31">
        <v>7</v>
      </c>
      <c r="D177" s="31"/>
      <c r="E177" s="31">
        <v>7</v>
      </c>
    </row>
    <row r="178" spans="1:5" x14ac:dyDescent="0.2">
      <c r="A178" s="31"/>
      <c r="B178" s="31">
        <v>8</v>
      </c>
      <c r="D178" s="31"/>
      <c r="E178" s="31">
        <v>8</v>
      </c>
    </row>
    <row r="179" spans="1:5" x14ac:dyDescent="0.2">
      <c r="A179" s="31"/>
      <c r="B179" s="31">
        <v>9</v>
      </c>
      <c r="D179" s="31"/>
      <c r="E179" s="31">
        <v>9</v>
      </c>
    </row>
    <row r="181" spans="1:5" x14ac:dyDescent="0.2">
      <c r="A181" s="30" t="s">
        <v>787</v>
      </c>
      <c r="B181" s="30" t="s">
        <v>395</v>
      </c>
      <c r="D181" s="30" t="s">
        <v>786</v>
      </c>
      <c r="E181" s="30" t="s">
        <v>395</v>
      </c>
    </row>
    <row r="182" spans="1:5" x14ac:dyDescent="0.2">
      <c r="A182" s="31"/>
      <c r="B182" s="31">
        <v>0</v>
      </c>
      <c r="D182" s="31"/>
      <c r="E182" s="31">
        <v>0</v>
      </c>
    </row>
    <row r="183" spans="1:5" x14ac:dyDescent="0.2">
      <c r="A183" s="31"/>
      <c r="B183" s="31">
        <v>1</v>
      </c>
      <c r="D183" s="31"/>
      <c r="E183" s="31">
        <v>1</v>
      </c>
    </row>
    <row r="184" spans="1:5" x14ac:dyDescent="0.2">
      <c r="A184" s="31"/>
      <c r="B184" s="31">
        <v>2</v>
      </c>
      <c r="D184" s="31"/>
      <c r="E184" s="31">
        <v>2</v>
      </c>
    </row>
    <row r="185" spans="1:5" x14ac:dyDescent="0.2">
      <c r="A185" s="31"/>
      <c r="B185" s="31">
        <v>3</v>
      </c>
      <c r="D185" s="31"/>
      <c r="E185" s="31">
        <v>3</v>
      </c>
    </row>
    <row r="186" spans="1:5" x14ac:dyDescent="0.2">
      <c r="A186" s="31"/>
      <c r="B186" s="31">
        <v>4</v>
      </c>
      <c r="D186" s="31"/>
      <c r="E186" s="31">
        <v>4</v>
      </c>
    </row>
    <row r="187" spans="1:5" x14ac:dyDescent="0.2">
      <c r="A187" s="31"/>
      <c r="B187" s="31">
        <v>5</v>
      </c>
      <c r="D187" s="31"/>
      <c r="E187" s="31">
        <v>5</v>
      </c>
    </row>
    <row r="188" spans="1:5" x14ac:dyDescent="0.2">
      <c r="A188" s="31"/>
      <c r="B188" s="31">
        <v>6</v>
      </c>
      <c r="D188" s="31"/>
      <c r="E188" s="31">
        <v>6</v>
      </c>
    </row>
    <row r="189" spans="1:5" x14ac:dyDescent="0.2">
      <c r="A189" s="31"/>
      <c r="B189" s="31">
        <v>7</v>
      </c>
      <c r="D189" s="31"/>
      <c r="E189" s="31">
        <v>7</v>
      </c>
    </row>
    <row r="190" spans="1:5" x14ac:dyDescent="0.2">
      <c r="A190" s="31"/>
      <c r="B190" s="31">
        <v>8</v>
      </c>
      <c r="D190" s="31"/>
      <c r="E190" s="31">
        <v>8</v>
      </c>
    </row>
    <row r="191" spans="1:5" x14ac:dyDescent="0.2">
      <c r="A191" s="31"/>
      <c r="B191" s="31">
        <v>9</v>
      </c>
      <c r="D191" s="31"/>
      <c r="E191" s="31">
        <v>9</v>
      </c>
    </row>
    <row r="193" spans="1:5" x14ac:dyDescent="0.2">
      <c r="A193" s="30" t="s">
        <v>754</v>
      </c>
      <c r="B193" s="30" t="s">
        <v>395</v>
      </c>
      <c r="D193" s="30" t="s">
        <v>755</v>
      </c>
      <c r="E193" s="30" t="s">
        <v>395</v>
      </c>
    </row>
    <row r="194" spans="1:5" x14ac:dyDescent="0.2">
      <c r="A194" s="32" t="s">
        <v>477</v>
      </c>
      <c r="B194" s="31">
        <v>0</v>
      </c>
      <c r="D194" s="32" t="s">
        <v>480</v>
      </c>
      <c r="E194" s="31">
        <v>0</v>
      </c>
    </row>
    <row r="195" spans="1:5" x14ac:dyDescent="0.2">
      <c r="A195" s="32" t="s">
        <v>478</v>
      </c>
      <c r="B195" s="31">
        <v>1</v>
      </c>
      <c r="D195" s="32" t="s">
        <v>481</v>
      </c>
      <c r="E195" s="31">
        <v>1</v>
      </c>
    </row>
    <row r="196" spans="1:5" x14ac:dyDescent="0.2">
      <c r="A196" s="32" t="s">
        <v>479</v>
      </c>
      <c r="B196" s="31">
        <v>2</v>
      </c>
      <c r="D196" s="32"/>
      <c r="E196" s="31">
        <v>2</v>
      </c>
    </row>
    <row r="197" spans="1:5" x14ac:dyDescent="0.2">
      <c r="A197" s="31"/>
      <c r="B197" s="31">
        <v>3</v>
      </c>
      <c r="D197" s="31"/>
      <c r="E197" s="31">
        <v>3</v>
      </c>
    </row>
    <row r="198" spans="1:5" x14ac:dyDescent="0.2">
      <c r="A198" s="31"/>
      <c r="B198" s="31">
        <v>4</v>
      </c>
      <c r="D198" s="31"/>
      <c r="E198" s="31">
        <v>4</v>
      </c>
    </row>
    <row r="199" spans="1:5" x14ac:dyDescent="0.2">
      <c r="A199" s="31"/>
      <c r="B199" s="31">
        <v>5</v>
      </c>
      <c r="D199" s="31"/>
      <c r="E199" s="31">
        <v>5</v>
      </c>
    </row>
    <row r="200" spans="1:5" x14ac:dyDescent="0.2">
      <c r="A200" s="31"/>
      <c r="B200" s="31">
        <v>6</v>
      </c>
      <c r="D200" s="31"/>
      <c r="E200" s="31">
        <v>6</v>
      </c>
    </row>
    <row r="201" spans="1:5" x14ac:dyDescent="0.2">
      <c r="A201" s="31"/>
      <c r="B201" s="31">
        <v>7</v>
      </c>
      <c r="D201" s="31"/>
      <c r="E201" s="31">
        <v>7</v>
      </c>
    </row>
    <row r="202" spans="1:5" x14ac:dyDescent="0.2">
      <c r="A202" s="31"/>
      <c r="B202" s="31">
        <v>8</v>
      </c>
      <c r="D202" s="31"/>
      <c r="E202" s="31">
        <v>8</v>
      </c>
    </row>
    <row r="203" spans="1:5" x14ac:dyDescent="0.2">
      <c r="A203" s="31"/>
      <c r="B203" s="31">
        <v>9</v>
      </c>
      <c r="D203" s="31"/>
      <c r="E203" s="31">
        <v>9</v>
      </c>
    </row>
    <row r="205" spans="1:5" x14ac:dyDescent="0.2">
      <c r="A205" s="30" t="s">
        <v>788</v>
      </c>
      <c r="B205" s="30" t="s">
        <v>395</v>
      </c>
      <c r="D205" s="30" t="s">
        <v>789</v>
      </c>
      <c r="E205" s="30" t="s">
        <v>395</v>
      </c>
    </row>
    <row r="206" spans="1:5" x14ac:dyDescent="0.2">
      <c r="A206" s="31" t="s">
        <v>316</v>
      </c>
      <c r="B206" s="31">
        <v>0</v>
      </c>
      <c r="D206" s="32" t="s">
        <v>482</v>
      </c>
      <c r="E206" s="31">
        <v>0</v>
      </c>
    </row>
    <row r="207" spans="1:5" x14ac:dyDescent="0.2">
      <c r="A207" s="31" t="s">
        <v>1087</v>
      </c>
      <c r="B207" s="31">
        <v>1</v>
      </c>
      <c r="D207" s="31" t="s">
        <v>747</v>
      </c>
      <c r="E207" s="31">
        <v>1</v>
      </c>
    </row>
    <row r="208" spans="1:5" x14ac:dyDescent="0.2">
      <c r="A208" s="31"/>
      <c r="B208" s="31">
        <v>2</v>
      </c>
      <c r="D208" s="31"/>
      <c r="E208" s="31">
        <v>2</v>
      </c>
    </row>
    <row r="209" spans="1:5" x14ac:dyDescent="0.2">
      <c r="A209" s="31"/>
      <c r="B209" s="31">
        <v>3</v>
      </c>
      <c r="D209" s="31"/>
      <c r="E209" s="31">
        <v>3</v>
      </c>
    </row>
    <row r="210" spans="1:5" x14ac:dyDescent="0.2">
      <c r="A210" s="31"/>
      <c r="B210" s="31">
        <v>4</v>
      </c>
      <c r="D210" s="31"/>
      <c r="E210" s="31">
        <v>4</v>
      </c>
    </row>
    <row r="211" spans="1:5" x14ac:dyDescent="0.2">
      <c r="A211" s="31"/>
      <c r="B211" s="31">
        <v>5</v>
      </c>
      <c r="D211" s="31"/>
      <c r="E211" s="31">
        <v>5</v>
      </c>
    </row>
    <row r="212" spans="1:5" x14ac:dyDescent="0.2">
      <c r="A212" s="31"/>
      <c r="B212" s="31">
        <v>6</v>
      </c>
      <c r="D212" s="31"/>
      <c r="E212" s="31">
        <v>6</v>
      </c>
    </row>
    <row r="213" spans="1:5" x14ac:dyDescent="0.2">
      <c r="A213" s="31"/>
      <c r="B213" s="31">
        <v>7</v>
      </c>
      <c r="D213" s="31"/>
      <c r="E213" s="31">
        <v>7</v>
      </c>
    </row>
    <row r="214" spans="1:5" x14ac:dyDescent="0.2">
      <c r="A214" s="31"/>
      <c r="B214" s="31">
        <v>8</v>
      </c>
      <c r="D214" s="31"/>
      <c r="E214" s="31">
        <v>8</v>
      </c>
    </row>
    <row r="215" spans="1:5" x14ac:dyDescent="0.2">
      <c r="A215" s="31"/>
      <c r="B215" s="31">
        <v>9</v>
      </c>
      <c r="D215" s="31"/>
      <c r="E215" s="31">
        <v>9</v>
      </c>
    </row>
    <row r="217" spans="1:5" x14ac:dyDescent="0.2">
      <c r="A217" s="30" t="s">
        <v>1206</v>
      </c>
      <c r="B217" s="30" t="s">
        <v>395</v>
      </c>
      <c r="D217" s="30" t="s">
        <v>790</v>
      </c>
      <c r="E217" s="30" t="s">
        <v>395</v>
      </c>
    </row>
    <row r="218" spans="1:5" x14ac:dyDescent="0.2">
      <c r="A218" s="31" t="s">
        <v>480</v>
      </c>
      <c r="B218" s="31">
        <v>0</v>
      </c>
      <c r="D218" s="31" t="s">
        <v>508</v>
      </c>
      <c r="E218" s="31">
        <v>0</v>
      </c>
    </row>
    <row r="219" spans="1:5" x14ac:dyDescent="0.2">
      <c r="A219" s="32" t="s">
        <v>481</v>
      </c>
      <c r="B219" s="31">
        <v>1</v>
      </c>
      <c r="D219" s="31" t="s">
        <v>510</v>
      </c>
      <c r="E219" s="31">
        <v>1</v>
      </c>
    </row>
    <row r="220" spans="1:5" x14ac:dyDescent="0.2">
      <c r="A220" s="31"/>
      <c r="B220" s="31">
        <v>2</v>
      </c>
      <c r="D220" s="31"/>
      <c r="E220" s="31">
        <v>2</v>
      </c>
    </row>
    <row r="221" spans="1:5" x14ac:dyDescent="0.2">
      <c r="A221" s="31"/>
      <c r="B221" s="31">
        <v>3</v>
      </c>
      <c r="D221" s="31"/>
      <c r="E221" s="31">
        <v>3</v>
      </c>
    </row>
    <row r="222" spans="1:5" x14ac:dyDescent="0.2">
      <c r="A222" s="31"/>
      <c r="B222" s="31">
        <v>4</v>
      </c>
      <c r="D222" s="31"/>
      <c r="E222" s="31">
        <v>4</v>
      </c>
    </row>
    <row r="223" spans="1:5" x14ac:dyDescent="0.2">
      <c r="A223" s="31"/>
      <c r="B223" s="31">
        <v>5</v>
      </c>
      <c r="D223" s="31"/>
      <c r="E223" s="31">
        <v>5</v>
      </c>
    </row>
    <row r="224" spans="1:5" x14ac:dyDescent="0.2">
      <c r="A224" s="31"/>
      <c r="B224" s="31">
        <v>6</v>
      </c>
      <c r="D224" s="31"/>
      <c r="E224" s="31">
        <v>6</v>
      </c>
    </row>
    <row r="225" spans="1:5" x14ac:dyDescent="0.2">
      <c r="A225" s="31"/>
      <c r="B225" s="31">
        <v>7</v>
      </c>
      <c r="D225" s="31"/>
      <c r="E225" s="31">
        <v>7</v>
      </c>
    </row>
    <row r="226" spans="1:5" x14ac:dyDescent="0.2">
      <c r="A226" s="31"/>
      <c r="B226" s="31">
        <v>8</v>
      </c>
      <c r="D226" s="31"/>
      <c r="E226" s="31">
        <v>8</v>
      </c>
    </row>
    <row r="227" spans="1:5" x14ac:dyDescent="0.2">
      <c r="A227" s="31"/>
      <c r="B227" s="31">
        <v>9</v>
      </c>
      <c r="D227" s="31"/>
      <c r="E227" s="31">
        <v>9</v>
      </c>
    </row>
    <row r="229" spans="1:5" x14ac:dyDescent="0.2">
      <c r="A229" s="30" t="s">
        <v>792</v>
      </c>
      <c r="B229" s="30" t="s">
        <v>395</v>
      </c>
      <c r="D229" s="30" t="s">
        <v>791</v>
      </c>
      <c r="E229" s="30" t="s">
        <v>395</v>
      </c>
    </row>
    <row r="230" spans="1:5" x14ac:dyDescent="0.2">
      <c r="A230" s="31" t="s">
        <v>508</v>
      </c>
      <c r="B230" s="31">
        <v>0</v>
      </c>
      <c r="D230" s="31"/>
      <c r="E230" s="31">
        <v>0</v>
      </c>
    </row>
    <row r="231" spans="1:5" x14ac:dyDescent="0.2">
      <c r="A231" s="31" t="s">
        <v>510</v>
      </c>
      <c r="B231" s="31">
        <v>1</v>
      </c>
      <c r="D231" s="31"/>
      <c r="E231" s="31">
        <v>1</v>
      </c>
    </row>
    <row r="232" spans="1:5" x14ac:dyDescent="0.2">
      <c r="A232" s="31" t="s">
        <v>748</v>
      </c>
      <c r="B232" s="31">
        <v>2</v>
      </c>
      <c r="D232" s="32" t="s">
        <v>434</v>
      </c>
      <c r="E232" s="31">
        <v>2</v>
      </c>
    </row>
    <row r="233" spans="1:5" x14ac:dyDescent="0.2">
      <c r="A233" s="31"/>
      <c r="B233" s="31">
        <v>3</v>
      </c>
      <c r="D233" s="31"/>
      <c r="E233" s="31">
        <v>3</v>
      </c>
    </row>
    <row r="234" spans="1:5" x14ac:dyDescent="0.2">
      <c r="A234" s="31"/>
      <c r="B234" s="31">
        <v>4</v>
      </c>
      <c r="D234" s="31"/>
      <c r="E234" s="31">
        <v>4</v>
      </c>
    </row>
    <row r="235" spans="1:5" x14ac:dyDescent="0.2">
      <c r="A235" s="31"/>
      <c r="B235" s="31">
        <v>5</v>
      </c>
      <c r="D235" s="31"/>
      <c r="E235" s="31">
        <v>5</v>
      </c>
    </row>
    <row r="236" spans="1:5" x14ac:dyDescent="0.2">
      <c r="A236" s="31"/>
      <c r="B236" s="31">
        <v>6</v>
      </c>
      <c r="D236" s="31"/>
      <c r="E236" s="31">
        <v>6</v>
      </c>
    </row>
    <row r="237" spans="1:5" x14ac:dyDescent="0.2">
      <c r="A237" s="31"/>
      <c r="B237" s="31">
        <v>7</v>
      </c>
      <c r="D237" s="31"/>
      <c r="E237" s="31">
        <v>7</v>
      </c>
    </row>
    <row r="238" spans="1:5" x14ac:dyDescent="0.2">
      <c r="A238" s="31"/>
      <c r="B238" s="31">
        <v>8</v>
      </c>
      <c r="D238" s="31"/>
      <c r="E238" s="31">
        <v>8</v>
      </c>
    </row>
    <row r="239" spans="1:5" x14ac:dyDescent="0.2">
      <c r="A239" s="31"/>
      <c r="B239" s="31">
        <v>9</v>
      </c>
      <c r="D239" s="31"/>
      <c r="E239" s="31">
        <v>9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K41"/>
  <sheetViews>
    <sheetView topLeftCell="AH1" workbookViewId="0">
      <pane ySplit="1" topLeftCell="A14" activePane="bottomLeft" state="frozen"/>
      <selection pane="bottomLeft" activeCell="AH15" sqref="A15:XFD15"/>
    </sheetView>
  </sheetViews>
  <sheetFormatPr defaultColWidth="11.42578125" defaultRowHeight="12.75" x14ac:dyDescent="0.2"/>
  <cols>
    <col min="1" max="1" width="14.28515625" style="41" customWidth="1"/>
    <col min="2" max="2" width="11.7109375" style="4" customWidth="1"/>
    <col min="3" max="3" width="13.5703125" style="4" customWidth="1"/>
    <col min="4" max="4" width="13" style="4" customWidth="1"/>
    <col min="5" max="5" width="12" style="4" customWidth="1"/>
    <col min="6" max="6" width="13.85546875" style="4" customWidth="1"/>
    <col min="7" max="7" width="11.7109375" style="4" customWidth="1"/>
    <col min="8" max="10" width="13.28515625" style="4" customWidth="1"/>
    <col min="11" max="11" width="12.7109375" style="4" customWidth="1"/>
    <col min="12" max="12" width="16.28515625" style="4" customWidth="1"/>
    <col min="13" max="13" width="11.85546875" style="4" customWidth="1"/>
    <col min="14" max="14" width="12.42578125" style="4" customWidth="1"/>
    <col min="15" max="15" width="10.5703125" style="4" customWidth="1"/>
    <col min="16" max="16" width="11.140625" style="4" customWidth="1"/>
    <col min="17" max="17" width="14.42578125" style="4" customWidth="1"/>
    <col min="18" max="18" width="14.85546875" style="4" customWidth="1"/>
    <col min="19" max="19" width="15.140625" style="4" customWidth="1"/>
    <col min="20" max="20" width="11.140625" style="4" customWidth="1"/>
    <col min="21" max="21" width="12.7109375" style="4" customWidth="1"/>
    <col min="22" max="22" width="12.5703125" style="4" customWidth="1"/>
    <col min="23" max="23" width="14.42578125" style="4" customWidth="1"/>
    <col min="24" max="24" width="13.140625" style="4" customWidth="1"/>
    <col min="25" max="25" width="10.7109375" style="4" customWidth="1"/>
    <col min="26" max="26" width="14" style="4" customWidth="1"/>
    <col min="27" max="27" width="11.42578125" style="4"/>
    <col min="28" max="28" width="13.42578125" style="20" customWidth="1"/>
    <col min="29" max="29" width="14.85546875" style="4" customWidth="1"/>
    <col min="30" max="30" width="11.7109375" style="4" customWidth="1"/>
    <col min="31" max="31" width="14.140625" style="4" customWidth="1"/>
    <col min="32" max="32" width="11.140625" style="4" customWidth="1"/>
    <col min="33" max="33" width="15.140625" style="4" customWidth="1"/>
    <col min="34" max="34" width="13.42578125" style="4" customWidth="1"/>
    <col min="35" max="35" width="12.28515625" style="4" customWidth="1"/>
    <col min="36" max="36" width="14" style="4" customWidth="1"/>
    <col min="37" max="37" width="13.140625" style="4" customWidth="1"/>
    <col min="38" max="38" width="11.42578125" style="4" customWidth="1"/>
    <col min="39" max="39" width="17.85546875" style="4" customWidth="1"/>
    <col min="40" max="40" width="12.42578125" style="4" customWidth="1"/>
    <col min="41" max="41" width="13.7109375" style="4" customWidth="1"/>
    <col min="42" max="42" width="11.28515625" style="4" customWidth="1"/>
    <col min="43" max="43" width="11.85546875" style="4" customWidth="1"/>
    <col min="44" max="44" width="11.5703125" style="4" customWidth="1"/>
    <col min="45" max="45" width="12" style="4" customWidth="1"/>
    <col min="46" max="47" width="14" style="4" customWidth="1"/>
    <col min="48" max="48" width="14.28515625" style="4" customWidth="1"/>
    <col min="49" max="49" width="10.5703125" style="4" customWidth="1"/>
    <col min="50" max="50" width="11.140625" style="4" customWidth="1"/>
    <col min="51" max="51" width="13" style="4" customWidth="1"/>
    <col min="52" max="52" width="15.28515625" style="4" customWidth="1"/>
    <col min="53" max="53" width="12.42578125" style="4" customWidth="1"/>
    <col min="54" max="54" width="12" style="4" customWidth="1"/>
    <col min="55" max="55" width="14" style="4" customWidth="1"/>
    <col min="56" max="56" width="15" style="4" customWidth="1"/>
    <col min="57" max="57" width="13.28515625" style="4" customWidth="1"/>
    <col min="58" max="58" width="14.7109375" style="4" customWidth="1"/>
    <col min="59" max="59" width="12.28515625" style="4" customWidth="1"/>
    <col min="60" max="60" width="12.140625" style="4" customWidth="1"/>
    <col min="61" max="61" width="10.85546875" style="4" customWidth="1"/>
    <col min="62" max="62" width="13.7109375" style="4" customWidth="1"/>
    <col min="63" max="63" width="15" style="4" customWidth="1"/>
    <col min="64" max="16384" width="11.42578125" style="5"/>
  </cols>
  <sheetData>
    <row r="1" spans="1:63" s="2" customFormat="1" ht="25.5" x14ac:dyDescent="0.2">
      <c r="A1" s="1" t="s">
        <v>385</v>
      </c>
      <c r="B1" s="2" t="s">
        <v>837</v>
      </c>
      <c r="C1" s="2" t="s">
        <v>838</v>
      </c>
      <c r="D1" s="2" t="s">
        <v>839</v>
      </c>
      <c r="E1" s="46" t="s">
        <v>840</v>
      </c>
      <c r="F1" s="2" t="s">
        <v>841</v>
      </c>
      <c r="G1" s="2" t="s">
        <v>842</v>
      </c>
      <c r="H1" s="33" t="s">
        <v>524</v>
      </c>
      <c r="I1" s="2" t="s">
        <v>843</v>
      </c>
      <c r="J1" s="33" t="s">
        <v>525</v>
      </c>
      <c r="K1" s="2" t="s">
        <v>844</v>
      </c>
      <c r="L1" s="2" t="s">
        <v>845</v>
      </c>
      <c r="M1" s="2" t="s">
        <v>846</v>
      </c>
      <c r="N1" s="2" t="s">
        <v>847</v>
      </c>
      <c r="O1" s="2" t="s">
        <v>848</v>
      </c>
      <c r="P1" s="46" t="s">
        <v>849</v>
      </c>
      <c r="Q1" s="2" t="s">
        <v>850</v>
      </c>
      <c r="R1" s="2" t="s">
        <v>851</v>
      </c>
      <c r="S1" s="8" t="s">
        <v>852</v>
      </c>
      <c r="T1" s="2" t="s">
        <v>853</v>
      </c>
      <c r="U1" s="2" t="s">
        <v>854</v>
      </c>
      <c r="V1" s="2" t="s">
        <v>855</v>
      </c>
      <c r="W1" s="2" t="s">
        <v>856</v>
      </c>
      <c r="X1" s="2" t="s">
        <v>857</v>
      </c>
      <c r="Y1" s="2" t="s">
        <v>858</v>
      </c>
      <c r="Z1" s="2" t="s">
        <v>859</v>
      </c>
      <c r="AA1" s="2" t="s">
        <v>860</v>
      </c>
      <c r="AB1" s="46" t="s">
        <v>861</v>
      </c>
      <c r="AC1" s="2" t="s">
        <v>862</v>
      </c>
      <c r="AD1" s="2" t="s">
        <v>863</v>
      </c>
      <c r="AE1" s="2" t="s">
        <v>864</v>
      </c>
      <c r="AF1" s="2" t="s">
        <v>865</v>
      </c>
      <c r="AG1" s="2" t="s">
        <v>866</v>
      </c>
      <c r="AH1" s="2" t="s">
        <v>526</v>
      </c>
      <c r="AI1" s="2" t="s">
        <v>867</v>
      </c>
      <c r="AJ1" s="2" t="s">
        <v>868</v>
      </c>
      <c r="AK1" s="2" t="s">
        <v>869</v>
      </c>
      <c r="AL1" s="2" t="s">
        <v>870</v>
      </c>
      <c r="AM1" s="2" t="s">
        <v>871</v>
      </c>
      <c r="AN1" s="2" t="s">
        <v>872</v>
      </c>
      <c r="AO1" s="2" t="s">
        <v>873</v>
      </c>
      <c r="AP1" s="2" t="s">
        <v>874</v>
      </c>
      <c r="AQ1" s="2" t="s">
        <v>875</v>
      </c>
      <c r="AR1" s="2" t="s">
        <v>876</v>
      </c>
      <c r="AS1" s="2" t="s">
        <v>877</v>
      </c>
      <c r="AT1" s="2" t="s">
        <v>878</v>
      </c>
      <c r="AU1" s="34" t="s">
        <v>527</v>
      </c>
      <c r="AV1" s="2" t="s">
        <v>879</v>
      </c>
      <c r="AW1" s="2" t="s">
        <v>880</v>
      </c>
      <c r="AX1" s="2" t="s">
        <v>881</v>
      </c>
      <c r="AY1" s="2" t="s">
        <v>882</v>
      </c>
      <c r="AZ1" s="2" t="s">
        <v>883</v>
      </c>
      <c r="BA1" s="2" t="s">
        <v>884</v>
      </c>
      <c r="BB1" s="2" t="s">
        <v>885</v>
      </c>
      <c r="BC1" s="2" t="s">
        <v>886</v>
      </c>
      <c r="BD1" s="2" t="s">
        <v>887</v>
      </c>
      <c r="BE1" s="2" t="s">
        <v>888</v>
      </c>
      <c r="BF1" s="2" t="s">
        <v>889</v>
      </c>
      <c r="BG1" s="2" t="s">
        <v>890</v>
      </c>
      <c r="BH1" s="2" t="s">
        <v>891</v>
      </c>
      <c r="BI1" s="2" t="s">
        <v>892</v>
      </c>
      <c r="BJ1" s="2" t="s">
        <v>893</v>
      </c>
      <c r="BK1" s="2" t="s">
        <v>894</v>
      </c>
    </row>
    <row r="2" spans="1:63" s="4" customFormat="1" ht="38.25" x14ac:dyDescent="0.2">
      <c r="A2" s="3" t="s">
        <v>251</v>
      </c>
      <c r="B2" s="35" t="s">
        <v>231</v>
      </c>
      <c r="C2" s="20" t="s">
        <v>230</v>
      </c>
      <c r="D2" s="27" t="s">
        <v>230</v>
      </c>
      <c r="E2" s="24" t="s">
        <v>354</v>
      </c>
      <c r="F2" s="4" t="s">
        <v>135</v>
      </c>
      <c r="G2" s="4" t="s">
        <v>230</v>
      </c>
      <c r="H2" s="24" t="s">
        <v>354</v>
      </c>
      <c r="I2" s="15" t="s">
        <v>326</v>
      </c>
      <c r="J2" s="36" t="s">
        <v>387</v>
      </c>
      <c r="K2" s="27" t="s">
        <v>136</v>
      </c>
      <c r="L2" s="35" t="s">
        <v>230</v>
      </c>
      <c r="M2" s="27" t="s">
        <v>230</v>
      </c>
      <c r="N2" s="20" t="s">
        <v>895</v>
      </c>
      <c r="O2" s="24" t="s">
        <v>330</v>
      </c>
      <c r="P2" s="24" t="s">
        <v>896</v>
      </c>
      <c r="Q2" s="27" t="s">
        <v>136</v>
      </c>
      <c r="R2" s="6" t="s">
        <v>230</v>
      </c>
      <c r="S2" s="27" t="s">
        <v>528</v>
      </c>
      <c r="T2" s="27" t="s">
        <v>230</v>
      </c>
      <c r="U2" s="4" t="s">
        <v>344</v>
      </c>
      <c r="V2" s="27" t="s">
        <v>136</v>
      </c>
      <c r="W2" s="27" t="s">
        <v>139</v>
      </c>
      <c r="X2" s="27" t="s">
        <v>128</v>
      </c>
      <c r="Y2" s="27" t="s">
        <v>230</v>
      </c>
      <c r="Z2" s="20" t="s">
        <v>335</v>
      </c>
      <c r="AA2" s="4" t="s">
        <v>230</v>
      </c>
      <c r="AB2" s="20" t="s">
        <v>309</v>
      </c>
      <c r="AC2" s="36" t="s">
        <v>529</v>
      </c>
      <c r="AD2" s="35" t="s">
        <v>129</v>
      </c>
      <c r="AE2" s="27" t="s">
        <v>230</v>
      </c>
      <c r="AF2" s="27" t="s">
        <v>230</v>
      </c>
      <c r="AG2" s="38" t="s">
        <v>530</v>
      </c>
      <c r="AH2" s="36" t="s">
        <v>531</v>
      </c>
      <c r="AI2" s="27" t="s">
        <v>136</v>
      </c>
      <c r="AJ2" s="27" t="s">
        <v>532</v>
      </c>
      <c r="AK2" s="27" t="s">
        <v>230</v>
      </c>
      <c r="AL2" s="27" t="s">
        <v>230</v>
      </c>
      <c r="AM2" s="35" t="s">
        <v>137</v>
      </c>
      <c r="AN2" s="27" t="s">
        <v>136</v>
      </c>
      <c r="AO2" s="27" t="s">
        <v>141</v>
      </c>
      <c r="AP2" s="35" t="s">
        <v>130</v>
      </c>
      <c r="AQ2" s="27" t="s">
        <v>230</v>
      </c>
      <c r="AR2" s="22" t="s">
        <v>131</v>
      </c>
      <c r="AS2" s="35" t="s">
        <v>230</v>
      </c>
      <c r="AT2" s="20" t="s">
        <v>533</v>
      </c>
      <c r="AU2" s="24" t="s">
        <v>354</v>
      </c>
      <c r="AV2" s="20" t="s">
        <v>230</v>
      </c>
      <c r="AW2" s="27" t="s">
        <v>230</v>
      </c>
      <c r="AX2" s="27" t="s">
        <v>230</v>
      </c>
      <c r="AY2" s="27" t="s">
        <v>442</v>
      </c>
      <c r="AZ2" s="35" t="s">
        <v>230</v>
      </c>
      <c r="BA2" s="27" t="s">
        <v>230</v>
      </c>
      <c r="BB2" s="4" t="s">
        <v>130</v>
      </c>
      <c r="BC2" s="4" t="s">
        <v>144</v>
      </c>
      <c r="BD2" s="35" t="s">
        <v>130</v>
      </c>
      <c r="BE2" s="27" t="s">
        <v>230</v>
      </c>
      <c r="BF2" s="36" t="s">
        <v>531</v>
      </c>
      <c r="BG2" s="27" t="s">
        <v>534</v>
      </c>
      <c r="BH2" s="27" t="s">
        <v>140</v>
      </c>
      <c r="BI2" s="27" t="s">
        <v>130</v>
      </c>
      <c r="BJ2" s="27" t="s">
        <v>534</v>
      </c>
      <c r="BK2" s="4" t="s">
        <v>230</v>
      </c>
    </row>
    <row r="3" spans="1:63" s="4" customFormat="1" ht="25.5" x14ac:dyDescent="0.2">
      <c r="A3" s="3" t="s">
        <v>233</v>
      </c>
      <c r="B3" s="18" t="s">
        <v>252</v>
      </c>
      <c r="C3" s="24" t="s">
        <v>377</v>
      </c>
      <c r="D3" s="20" t="s">
        <v>252</v>
      </c>
      <c r="E3" s="18" t="s">
        <v>252</v>
      </c>
      <c r="F3" s="4" t="s">
        <v>252</v>
      </c>
      <c r="G3" s="25" t="s">
        <v>252</v>
      </c>
      <c r="H3" s="24" t="s">
        <v>252</v>
      </c>
      <c r="I3" s="4" t="s">
        <v>252</v>
      </c>
      <c r="J3" s="24" t="s">
        <v>439</v>
      </c>
      <c r="K3" s="18" t="s">
        <v>252</v>
      </c>
      <c r="L3" s="18" t="s">
        <v>252</v>
      </c>
      <c r="M3" s="18" t="s">
        <v>252</v>
      </c>
      <c r="N3" s="18" t="s">
        <v>252</v>
      </c>
      <c r="O3" s="18" t="s">
        <v>252</v>
      </c>
      <c r="P3" s="18" t="s">
        <v>252</v>
      </c>
      <c r="Q3" s="20" t="s">
        <v>252</v>
      </c>
      <c r="R3" s="18" t="s">
        <v>252</v>
      </c>
      <c r="S3" s="20" t="s">
        <v>252</v>
      </c>
      <c r="T3" s="27" t="s">
        <v>252</v>
      </c>
      <c r="U3" s="4" t="s">
        <v>145</v>
      </c>
      <c r="V3" s="20" t="s">
        <v>252</v>
      </c>
      <c r="W3" s="18" t="s">
        <v>252</v>
      </c>
      <c r="X3" s="20" t="s">
        <v>252</v>
      </c>
      <c r="Y3" s="18" t="s">
        <v>252</v>
      </c>
      <c r="Z3" s="18" t="s">
        <v>252</v>
      </c>
      <c r="AA3" s="18" t="s">
        <v>252</v>
      </c>
      <c r="AB3" s="20" t="s">
        <v>310</v>
      </c>
      <c r="AC3" s="20" t="s">
        <v>252</v>
      </c>
      <c r="AD3" s="18" t="s">
        <v>252</v>
      </c>
      <c r="AE3" s="20" t="s">
        <v>535</v>
      </c>
      <c r="AF3" s="20" t="s">
        <v>536</v>
      </c>
      <c r="AG3" s="18" t="s">
        <v>252</v>
      </c>
      <c r="AH3" s="20" t="s">
        <v>252</v>
      </c>
      <c r="AI3" s="20" t="s">
        <v>146</v>
      </c>
      <c r="AJ3" s="18" t="s">
        <v>252</v>
      </c>
      <c r="AK3" s="24" t="s">
        <v>537</v>
      </c>
      <c r="AL3" s="18" t="s">
        <v>252</v>
      </c>
      <c r="AM3" s="18" t="s">
        <v>252</v>
      </c>
      <c r="AN3" s="18" t="s">
        <v>252</v>
      </c>
      <c r="AO3" s="25" t="s">
        <v>272</v>
      </c>
      <c r="AP3" s="18" t="s">
        <v>252</v>
      </c>
      <c r="AQ3" s="18" t="s">
        <v>252</v>
      </c>
      <c r="AR3" s="22" t="s">
        <v>252</v>
      </c>
      <c r="AS3" s="18" t="s">
        <v>252</v>
      </c>
      <c r="AT3" s="18" t="s">
        <v>145</v>
      </c>
      <c r="AU3" s="24" t="s">
        <v>252</v>
      </c>
      <c r="AV3" s="18" t="s">
        <v>252</v>
      </c>
      <c r="AW3" s="20" t="s">
        <v>252</v>
      </c>
      <c r="AX3" s="20" t="s">
        <v>252</v>
      </c>
      <c r="AY3" s="18" t="s">
        <v>252</v>
      </c>
      <c r="AZ3" s="18" t="s">
        <v>252</v>
      </c>
      <c r="BA3" s="20" t="s">
        <v>538</v>
      </c>
      <c r="BB3" s="4" t="s">
        <v>252</v>
      </c>
      <c r="BC3" s="4" t="s">
        <v>252</v>
      </c>
      <c r="BD3" s="25" t="s">
        <v>148</v>
      </c>
      <c r="BE3" s="24" t="s">
        <v>539</v>
      </c>
      <c r="BF3" s="24" t="s">
        <v>535</v>
      </c>
      <c r="BG3" s="20" t="s">
        <v>252</v>
      </c>
      <c r="BH3" s="20" t="s">
        <v>147</v>
      </c>
      <c r="BI3" s="18" t="s">
        <v>252</v>
      </c>
      <c r="BJ3" s="18" t="s">
        <v>252</v>
      </c>
      <c r="BK3" s="4" t="s">
        <v>147</v>
      </c>
    </row>
    <row r="4" spans="1:63" s="4" customFormat="1" ht="38.25" x14ac:dyDescent="0.2">
      <c r="A4" s="3" t="s">
        <v>234</v>
      </c>
      <c r="B4" s="18" t="s">
        <v>253</v>
      </c>
      <c r="C4" s="20" t="s">
        <v>255</v>
      </c>
      <c r="D4" s="24" t="s">
        <v>255</v>
      </c>
      <c r="E4" s="18" t="s">
        <v>257</v>
      </c>
      <c r="F4" s="4" t="s">
        <v>133</v>
      </c>
      <c r="G4" s="4" t="s">
        <v>255</v>
      </c>
      <c r="H4" s="24" t="s">
        <v>253</v>
      </c>
      <c r="I4" s="4" t="s">
        <v>133</v>
      </c>
      <c r="J4" s="24" t="s">
        <v>540</v>
      </c>
      <c r="K4" s="20" t="s">
        <v>253</v>
      </c>
      <c r="L4" s="18" t="s">
        <v>257</v>
      </c>
      <c r="M4" s="20" t="s">
        <v>349</v>
      </c>
      <c r="N4" s="20" t="s">
        <v>255</v>
      </c>
      <c r="O4" s="18" t="s">
        <v>253</v>
      </c>
      <c r="P4" s="20" t="s">
        <v>133</v>
      </c>
      <c r="Q4" s="18" t="s">
        <v>257</v>
      </c>
      <c r="R4" s="4" t="s">
        <v>255</v>
      </c>
      <c r="S4" s="20" t="s">
        <v>253</v>
      </c>
      <c r="T4" s="27" t="s">
        <v>255</v>
      </c>
      <c r="U4" s="4" t="s">
        <v>253</v>
      </c>
      <c r="V4" s="20" t="s">
        <v>133</v>
      </c>
      <c r="W4" s="20" t="s">
        <v>133</v>
      </c>
      <c r="X4" s="20" t="s">
        <v>253</v>
      </c>
      <c r="Y4" s="20" t="s">
        <v>349</v>
      </c>
      <c r="Z4" s="20" t="s">
        <v>253</v>
      </c>
      <c r="AA4" s="4" t="s">
        <v>349</v>
      </c>
      <c r="AB4" s="20" t="s">
        <v>255</v>
      </c>
      <c r="AC4" s="20" t="s">
        <v>253</v>
      </c>
      <c r="AD4" s="18" t="s">
        <v>257</v>
      </c>
      <c r="AE4" s="20" t="s">
        <v>253</v>
      </c>
      <c r="AF4" s="20" t="s">
        <v>255</v>
      </c>
      <c r="AG4" s="18" t="s">
        <v>253</v>
      </c>
      <c r="AH4" s="20" t="s">
        <v>133</v>
      </c>
      <c r="AI4" s="20" t="s">
        <v>253</v>
      </c>
      <c r="AJ4" s="18" t="s">
        <v>253</v>
      </c>
      <c r="AK4" s="20" t="s">
        <v>255</v>
      </c>
      <c r="AL4" s="20" t="s">
        <v>255</v>
      </c>
      <c r="AM4" s="20" t="s">
        <v>349</v>
      </c>
      <c r="AN4" s="24" t="s">
        <v>540</v>
      </c>
      <c r="AO4" s="24" t="s">
        <v>349</v>
      </c>
      <c r="AP4" s="18" t="s">
        <v>257</v>
      </c>
      <c r="AQ4" s="20" t="s">
        <v>255</v>
      </c>
      <c r="AR4" s="22" t="s">
        <v>253</v>
      </c>
      <c r="AS4" s="18" t="s">
        <v>253</v>
      </c>
      <c r="AT4" s="20" t="s">
        <v>253</v>
      </c>
      <c r="AU4" s="24" t="s">
        <v>253</v>
      </c>
      <c r="AV4" s="20" t="s">
        <v>255</v>
      </c>
      <c r="AW4" s="20" t="s">
        <v>370</v>
      </c>
      <c r="AX4" s="20" t="s">
        <v>255</v>
      </c>
      <c r="AY4" s="18" t="s">
        <v>253</v>
      </c>
      <c r="AZ4" s="18" t="s">
        <v>257</v>
      </c>
      <c r="BA4" s="20" t="s">
        <v>255</v>
      </c>
      <c r="BB4" s="4" t="s">
        <v>253</v>
      </c>
      <c r="BC4" s="4" t="s">
        <v>133</v>
      </c>
      <c r="BD4" s="18" t="s">
        <v>253</v>
      </c>
      <c r="BE4" s="20" t="s">
        <v>255</v>
      </c>
      <c r="BF4" s="20" t="s">
        <v>253</v>
      </c>
      <c r="BG4" s="20" t="s">
        <v>253</v>
      </c>
      <c r="BH4" s="20" t="s">
        <v>253</v>
      </c>
      <c r="BI4" s="20" t="s">
        <v>253</v>
      </c>
      <c r="BJ4" s="20" t="s">
        <v>253</v>
      </c>
      <c r="BK4" s="4" t="s">
        <v>255</v>
      </c>
    </row>
    <row r="5" spans="1:63" s="4" customFormat="1" ht="63.75" x14ac:dyDescent="0.2">
      <c r="A5" s="3" t="s">
        <v>235</v>
      </c>
      <c r="B5" s="18" t="s">
        <v>126</v>
      </c>
      <c r="C5" s="18" t="s">
        <v>126</v>
      </c>
      <c r="D5" s="18" t="s">
        <v>126</v>
      </c>
      <c r="E5" s="26" t="s">
        <v>897</v>
      </c>
      <c r="F5" s="4" t="s">
        <v>126</v>
      </c>
      <c r="G5" s="4" t="s">
        <v>360</v>
      </c>
      <c r="H5" s="20" t="s">
        <v>445</v>
      </c>
      <c r="I5" s="4" t="s">
        <v>149</v>
      </c>
      <c r="J5" s="18" t="s">
        <v>126</v>
      </c>
      <c r="K5" s="18" t="s">
        <v>126</v>
      </c>
      <c r="L5" s="18" t="s">
        <v>126</v>
      </c>
      <c r="M5" s="18" t="s">
        <v>126</v>
      </c>
      <c r="N5" s="20" t="s">
        <v>898</v>
      </c>
      <c r="O5" s="20" t="s">
        <v>150</v>
      </c>
      <c r="P5" s="26" t="s">
        <v>899</v>
      </c>
      <c r="Q5" s="18" t="s">
        <v>126</v>
      </c>
      <c r="R5" s="4" t="s">
        <v>541</v>
      </c>
      <c r="S5" s="18" t="s">
        <v>126</v>
      </c>
      <c r="T5" s="36" t="s">
        <v>542</v>
      </c>
      <c r="U5" s="4" t="s">
        <v>345</v>
      </c>
      <c r="V5" s="20" t="s">
        <v>345</v>
      </c>
      <c r="W5" s="23" t="s">
        <v>543</v>
      </c>
      <c r="X5" s="24" t="s">
        <v>544</v>
      </c>
      <c r="Y5" s="20" t="s">
        <v>545</v>
      </c>
      <c r="Z5" s="18" t="s">
        <v>126</v>
      </c>
      <c r="AA5" s="4" t="s">
        <v>126</v>
      </c>
      <c r="AB5" s="20" t="s">
        <v>898</v>
      </c>
      <c r="AC5" s="39" t="s">
        <v>546</v>
      </c>
      <c r="AD5" s="18" t="s">
        <v>126</v>
      </c>
      <c r="AE5" s="20" t="s">
        <v>152</v>
      </c>
      <c r="AF5" s="18" t="s">
        <v>126</v>
      </c>
      <c r="AG5" s="18" t="s">
        <v>126</v>
      </c>
      <c r="AH5" s="24" t="s">
        <v>346</v>
      </c>
      <c r="AI5" s="24" t="s">
        <v>345</v>
      </c>
      <c r="AJ5" s="18" t="s">
        <v>126</v>
      </c>
      <c r="AK5" s="24" t="s">
        <v>547</v>
      </c>
      <c r="AL5" s="18" t="s">
        <v>126</v>
      </c>
      <c r="AM5" s="20" t="s">
        <v>126</v>
      </c>
      <c r="AN5" s="18" t="s">
        <v>151</v>
      </c>
      <c r="AO5" s="24" t="s">
        <v>346</v>
      </c>
      <c r="AP5" s="37" t="s">
        <v>548</v>
      </c>
      <c r="AQ5" s="18" t="s">
        <v>152</v>
      </c>
      <c r="AR5" s="22" t="s">
        <v>126</v>
      </c>
      <c r="AS5" s="18" t="s">
        <v>126</v>
      </c>
      <c r="AT5" s="18" t="s">
        <v>127</v>
      </c>
      <c r="AU5" s="24" t="s">
        <v>346</v>
      </c>
      <c r="AV5" s="18" t="s">
        <v>126</v>
      </c>
      <c r="AW5" s="18" t="s">
        <v>126</v>
      </c>
      <c r="AX5" s="20" t="s">
        <v>260</v>
      </c>
      <c r="AY5" s="18" t="s">
        <v>126</v>
      </c>
      <c r="AZ5" s="18" t="s">
        <v>126</v>
      </c>
      <c r="BA5" s="20" t="s">
        <v>262</v>
      </c>
      <c r="BB5" s="23" t="s">
        <v>261</v>
      </c>
      <c r="BC5" s="4" t="s">
        <v>126</v>
      </c>
      <c r="BD5" s="18" t="s">
        <v>126</v>
      </c>
      <c r="BE5" s="18" t="s">
        <v>126</v>
      </c>
      <c r="BF5" s="24" t="s">
        <v>346</v>
      </c>
      <c r="BG5" s="24" t="s">
        <v>549</v>
      </c>
      <c r="BH5" s="24" t="s">
        <v>550</v>
      </c>
      <c r="BI5" s="20" t="s">
        <v>549</v>
      </c>
      <c r="BJ5" s="20" t="s">
        <v>345</v>
      </c>
      <c r="BK5" s="18" t="s">
        <v>126</v>
      </c>
    </row>
    <row r="6" spans="1:63" s="4" customFormat="1" ht="38.25" x14ac:dyDescent="0.2">
      <c r="A6" s="3" t="s">
        <v>236</v>
      </c>
      <c r="B6" s="23" t="s">
        <v>320</v>
      </c>
      <c r="C6" s="24" t="s">
        <v>378</v>
      </c>
      <c r="D6" s="24" t="s">
        <v>374</v>
      </c>
      <c r="E6" s="20" t="s">
        <v>130</v>
      </c>
      <c r="F6" s="4" t="s">
        <v>320</v>
      </c>
      <c r="G6" s="4" t="s">
        <v>263</v>
      </c>
      <c r="H6" s="24" t="s">
        <v>130</v>
      </c>
      <c r="I6" s="4" t="s">
        <v>130</v>
      </c>
      <c r="J6" s="20" t="s">
        <v>130</v>
      </c>
      <c r="K6" s="18" t="s">
        <v>232</v>
      </c>
      <c r="L6" s="18" t="s">
        <v>232</v>
      </c>
      <c r="M6" s="20" t="s">
        <v>130</v>
      </c>
      <c r="N6" s="20" t="s">
        <v>900</v>
      </c>
      <c r="O6" s="20" t="s">
        <v>130</v>
      </c>
      <c r="P6" s="20" t="s">
        <v>130</v>
      </c>
      <c r="Q6" s="20" t="s">
        <v>130</v>
      </c>
      <c r="R6" s="10" t="s">
        <v>551</v>
      </c>
      <c r="S6" s="18" t="s">
        <v>264</v>
      </c>
      <c r="T6" s="27" t="s">
        <v>130</v>
      </c>
      <c r="U6" s="20" t="s">
        <v>346</v>
      </c>
      <c r="V6" s="20" t="s">
        <v>231</v>
      </c>
      <c r="W6" s="20" t="s">
        <v>346</v>
      </c>
      <c r="X6" s="24" t="s">
        <v>346</v>
      </c>
      <c r="Y6" s="20" t="s">
        <v>263</v>
      </c>
      <c r="Z6" s="18" t="s">
        <v>130</v>
      </c>
      <c r="AA6" s="4" t="s">
        <v>130</v>
      </c>
      <c r="AB6" s="20" t="s">
        <v>263</v>
      </c>
      <c r="AC6" s="24" t="s">
        <v>552</v>
      </c>
      <c r="AD6" s="18" t="s">
        <v>142</v>
      </c>
      <c r="AE6" s="20" t="s">
        <v>346</v>
      </c>
      <c r="AF6" s="18" t="s">
        <v>231</v>
      </c>
      <c r="AG6" s="18" t="s">
        <v>232</v>
      </c>
      <c r="AH6" s="24" t="s">
        <v>346</v>
      </c>
      <c r="AI6" s="24" t="s">
        <v>177</v>
      </c>
      <c r="AJ6" s="18" t="s">
        <v>130</v>
      </c>
      <c r="AK6" s="18" t="s">
        <v>132</v>
      </c>
      <c r="AL6" s="18" t="s">
        <v>178</v>
      </c>
      <c r="AM6" s="20" t="s">
        <v>178</v>
      </c>
      <c r="AN6" s="20" t="s">
        <v>130</v>
      </c>
      <c r="AO6" s="24" t="s">
        <v>346</v>
      </c>
      <c r="AP6" s="20" t="s">
        <v>553</v>
      </c>
      <c r="AQ6" s="18" t="s">
        <v>231</v>
      </c>
      <c r="AR6" s="22" t="s">
        <v>231</v>
      </c>
      <c r="AS6" s="18" t="s">
        <v>265</v>
      </c>
      <c r="AT6" s="20" t="s">
        <v>142</v>
      </c>
      <c r="AU6" s="24" t="s">
        <v>346</v>
      </c>
      <c r="AV6" s="18" t="s">
        <v>130</v>
      </c>
      <c r="AW6" s="20" t="s">
        <v>371</v>
      </c>
      <c r="AX6" s="20" t="s">
        <v>263</v>
      </c>
      <c r="AY6" s="18" t="s">
        <v>232</v>
      </c>
      <c r="AZ6" s="18" t="s">
        <v>130</v>
      </c>
      <c r="BA6" s="20" t="s">
        <v>554</v>
      </c>
      <c r="BB6" s="24" t="s">
        <v>346</v>
      </c>
      <c r="BC6" s="4" t="s">
        <v>130</v>
      </c>
      <c r="BD6" s="18" t="s">
        <v>232</v>
      </c>
      <c r="BE6" s="24" t="s">
        <v>554</v>
      </c>
      <c r="BF6" s="24" t="s">
        <v>346</v>
      </c>
      <c r="BG6" s="24" t="s">
        <v>554</v>
      </c>
      <c r="BH6" s="24" t="s">
        <v>555</v>
      </c>
      <c r="BI6" s="20" t="s">
        <v>143</v>
      </c>
      <c r="BJ6" s="20" t="s">
        <v>346</v>
      </c>
      <c r="BK6" s="4" t="s">
        <v>263</v>
      </c>
    </row>
    <row r="7" spans="1:63" s="4" customFormat="1" ht="51" x14ac:dyDescent="0.2">
      <c r="A7" s="3" t="s">
        <v>901</v>
      </c>
      <c r="B7" s="20" t="s">
        <v>15</v>
      </c>
      <c r="C7" s="20" t="s">
        <v>15</v>
      </c>
      <c r="D7" s="20" t="s">
        <v>15</v>
      </c>
      <c r="E7" s="20" t="s">
        <v>15</v>
      </c>
      <c r="F7" s="4" t="s">
        <v>172</v>
      </c>
      <c r="G7" s="4" t="s">
        <v>15</v>
      </c>
      <c r="H7" s="24" t="s">
        <v>175</v>
      </c>
      <c r="I7" s="4" t="s">
        <v>172</v>
      </c>
      <c r="J7" s="20" t="s">
        <v>172</v>
      </c>
      <c r="K7" s="20" t="s">
        <v>15</v>
      </c>
      <c r="L7" s="24" t="s">
        <v>175</v>
      </c>
      <c r="M7" s="20" t="s">
        <v>173</v>
      </c>
      <c r="N7" s="20" t="s">
        <v>302</v>
      </c>
      <c r="O7" s="20" t="s">
        <v>15</v>
      </c>
      <c r="P7" s="20" t="s">
        <v>172</v>
      </c>
      <c r="Q7" s="24" t="s">
        <v>556</v>
      </c>
      <c r="R7" s="24" t="s">
        <v>557</v>
      </c>
      <c r="S7" s="20" t="s">
        <v>172</v>
      </c>
      <c r="T7" s="27" t="s">
        <v>172</v>
      </c>
      <c r="U7" s="4" t="s">
        <v>15</v>
      </c>
      <c r="V7" s="20" t="s">
        <v>172</v>
      </c>
      <c r="W7" s="20" t="s">
        <v>172</v>
      </c>
      <c r="X7" s="24" t="s">
        <v>558</v>
      </c>
      <c r="Y7" s="20" t="s">
        <v>252</v>
      </c>
      <c r="Z7" s="20" t="s">
        <v>172</v>
      </c>
      <c r="AA7" s="4" t="s">
        <v>15</v>
      </c>
      <c r="AB7" s="20" t="s">
        <v>172</v>
      </c>
      <c r="AC7" s="24" t="s">
        <v>559</v>
      </c>
      <c r="AD7" s="18" t="s">
        <v>15</v>
      </c>
      <c r="AE7" s="18" t="s">
        <v>15</v>
      </c>
      <c r="AF7" s="20" t="s">
        <v>15</v>
      </c>
      <c r="AG7" s="18" t="s">
        <v>15</v>
      </c>
      <c r="AH7" s="20" t="s">
        <v>175</v>
      </c>
      <c r="AI7" s="20" t="s">
        <v>172</v>
      </c>
      <c r="AJ7" s="18" t="s">
        <v>15</v>
      </c>
      <c r="AK7" s="24" t="s">
        <v>172</v>
      </c>
      <c r="AL7" s="18" t="s">
        <v>15</v>
      </c>
      <c r="AM7" s="20" t="s">
        <v>175</v>
      </c>
      <c r="AN7" s="20" t="s">
        <v>172</v>
      </c>
      <c r="AO7" s="20" t="s">
        <v>15</v>
      </c>
      <c r="AP7" s="18" t="s">
        <v>15</v>
      </c>
      <c r="AQ7" s="20" t="s">
        <v>15</v>
      </c>
      <c r="AR7" s="4" t="s">
        <v>15</v>
      </c>
      <c r="AS7" s="20" t="s">
        <v>15</v>
      </c>
      <c r="AT7" s="20" t="s">
        <v>15</v>
      </c>
      <c r="AU7" s="24" t="s">
        <v>175</v>
      </c>
      <c r="AV7" s="20" t="s">
        <v>15</v>
      </c>
      <c r="AW7" s="20" t="s">
        <v>15</v>
      </c>
      <c r="AX7" s="20" t="s">
        <v>176</v>
      </c>
      <c r="AY7" s="20" t="s">
        <v>15</v>
      </c>
      <c r="AZ7" s="18" t="s">
        <v>15</v>
      </c>
      <c r="BA7" s="20" t="s">
        <v>15</v>
      </c>
      <c r="BB7" s="18" t="s">
        <v>15</v>
      </c>
      <c r="BC7" s="4" t="s">
        <v>172</v>
      </c>
      <c r="BD7" s="18" t="s">
        <v>15</v>
      </c>
      <c r="BE7" s="20" t="s">
        <v>15</v>
      </c>
      <c r="BF7" s="20" t="s">
        <v>15</v>
      </c>
      <c r="BG7" s="20" t="s">
        <v>172</v>
      </c>
      <c r="BH7" s="20" t="s">
        <v>174</v>
      </c>
      <c r="BI7" s="20" t="s">
        <v>15</v>
      </c>
      <c r="BJ7" s="20" t="s">
        <v>172</v>
      </c>
      <c r="BK7" s="4" t="s">
        <v>15</v>
      </c>
    </row>
    <row r="8" spans="1:63" s="4" customFormat="1" ht="38.25" x14ac:dyDescent="0.2">
      <c r="A8" s="3" t="s">
        <v>237</v>
      </c>
      <c r="B8" s="18" t="s">
        <v>231</v>
      </c>
      <c r="C8" s="20" t="s">
        <v>230</v>
      </c>
      <c r="D8" s="20" t="s">
        <v>230</v>
      </c>
      <c r="E8" s="20" t="s">
        <v>230</v>
      </c>
      <c r="F8" s="4" t="s">
        <v>318</v>
      </c>
      <c r="G8" s="4" t="s">
        <v>230</v>
      </c>
      <c r="H8" s="24" t="s">
        <v>230</v>
      </c>
      <c r="I8" s="4" t="s">
        <v>230</v>
      </c>
      <c r="J8" s="20" t="s">
        <v>230</v>
      </c>
      <c r="K8" s="20" t="s">
        <v>230</v>
      </c>
      <c r="L8" s="20" t="s">
        <v>230</v>
      </c>
      <c r="M8" s="20" t="s">
        <v>231</v>
      </c>
      <c r="N8" s="20" t="s">
        <v>230</v>
      </c>
      <c r="O8" s="20" t="s">
        <v>191</v>
      </c>
      <c r="P8" s="20" t="s">
        <v>179</v>
      </c>
      <c r="Q8" s="20" t="s">
        <v>230</v>
      </c>
      <c r="R8" s="20" t="s">
        <v>230</v>
      </c>
      <c r="S8" s="20" t="s">
        <v>192</v>
      </c>
      <c r="T8" s="27" t="s">
        <v>231</v>
      </c>
      <c r="U8" s="4" t="s">
        <v>230</v>
      </c>
      <c r="V8" s="20" t="s">
        <v>231</v>
      </c>
      <c r="W8" s="20" t="s">
        <v>560</v>
      </c>
      <c r="X8" s="20" t="s">
        <v>46</v>
      </c>
      <c r="Y8" s="20" t="s">
        <v>230</v>
      </c>
      <c r="Z8" s="20" t="s">
        <v>193</v>
      </c>
      <c r="AA8" s="4" t="s">
        <v>231</v>
      </c>
      <c r="AB8" s="20" t="s">
        <v>230</v>
      </c>
      <c r="AC8" s="20" t="s">
        <v>230</v>
      </c>
      <c r="AD8" s="18" t="s">
        <v>179</v>
      </c>
      <c r="AE8" s="18" t="s">
        <v>231</v>
      </c>
      <c r="AF8" s="20" t="s">
        <v>230</v>
      </c>
      <c r="AG8" s="18" t="s">
        <v>230</v>
      </c>
      <c r="AH8" s="20" t="s">
        <v>230</v>
      </c>
      <c r="AI8" s="20" t="s">
        <v>230</v>
      </c>
      <c r="AJ8" s="18" t="s">
        <v>230</v>
      </c>
      <c r="AK8" s="20" t="s">
        <v>230</v>
      </c>
      <c r="AL8" s="18" t="s">
        <v>231</v>
      </c>
      <c r="AM8" s="20" t="s">
        <v>230</v>
      </c>
      <c r="AN8" s="20" t="s">
        <v>230</v>
      </c>
      <c r="AO8" s="20" t="s">
        <v>231</v>
      </c>
      <c r="AP8" s="18" t="s">
        <v>231</v>
      </c>
      <c r="AQ8" s="20" t="s">
        <v>179</v>
      </c>
      <c r="AR8" s="22" t="s">
        <v>230</v>
      </c>
      <c r="AS8" s="18" t="s">
        <v>231</v>
      </c>
      <c r="AT8" s="20" t="s">
        <v>193</v>
      </c>
      <c r="AU8" s="24" t="s">
        <v>230</v>
      </c>
      <c r="AV8" s="20" t="s">
        <v>230</v>
      </c>
      <c r="AW8" s="20" t="s">
        <v>230</v>
      </c>
      <c r="AX8" s="20" t="s">
        <v>230</v>
      </c>
      <c r="AY8" s="18" t="s">
        <v>230</v>
      </c>
      <c r="AZ8" s="18" t="s">
        <v>179</v>
      </c>
      <c r="BA8" s="20" t="s">
        <v>230</v>
      </c>
      <c r="BB8" s="18" t="s">
        <v>46</v>
      </c>
      <c r="BC8" s="4" t="s">
        <v>230</v>
      </c>
      <c r="BD8" s="18" t="s">
        <v>230</v>
      </c>
      <c r="BE8" s="20" t="s">
        <v>230</v>
      </c>
      <c r="BF8" s="20" t="s">
        <v>230</v>
      </c>
      <c r="BG8" s="24" t="s">
        <v>561</v>
      </c>
      <c r="BH8" s="20" t="s">
        <v>179</v>
      </c>
      <c r="BI8" s="20" t="s">
        <v>193</v>
      </c>
      <c r="BJ8" s="20" t="s">
        <v>231</v>
      </c>
      <c r="BK8" s="4" t="s">
        <v>230</v>
      </c>
    </row>
    <row r="9" spans="1:63" s="4" customFormat="1" ht="89.25" x14ac:dyDescent="0.2">
      <c r="A9" s="3" t="s">
        <v>238</v>
      </c>
      <c r="B9" s="18" t="s">
        <v>259</v>
      </c>
      <c r="C9" s="24" t="s">
        <v>120</v>
      </c>
      <c r="D9" s="24" t="s">
        <v>120</v>
      </c>
      <c r="E9" s="18" t="s">
        <v>121</v>
      </c>
      <c r="F9" s="18" t="s">
        <v>122</v>
      </c>
      <c r="G9" s="4" t="s">
        <v>122</v>
      </c>
      <c r="H9" s="24" t="s">
        <v>123</v>
      </c>
      <c r="I9" s="18" t="s">
        <v>122</v>
      </c>
      <c r="J9" s="20" t="s">
        <v>123</v>
      </c>
      <c r="K9" s="37" t="s">
        <v>902</v>
      </c>
      <c r="L9" s="20" t="s">
        <v>123</v>
      </c>
      <c r="M9" s="20" t="s">
        <v>124</v>
      </c>
      <c r="N9" s="20" t="s">
        <v>903</v>
      </c>
      <c r="O9" s="18" t="s">
        <v>122</v>
      </c>
      <c r="P9" s="18" t="s">
        <v>122</v>
      </c>
      <c r="Q9" s="20" t="s">
        <v>123</v>
      </c>
      <c r="R9" s="18" t="s">
        <v>120</v>
      </c>
      <c r="S9" s="20" t="s">
        <v>125</v>
      </c>
      <c r="T9" s="18" t="s">
        <v>123</v>
      </c>
      <c r="U9" s="4" t="s">
        <v>121</v>
      </c>
      <c r="V9" s="13"/>
      <c r="W9" s="20" t="s">
        <v>120</v>
      </c>
      <c r="X9" s="20" t="s">
        <v>120</v>
      </c>
      <c r="Y9" s="20" t="s">
        <v>123</v>
      </c>
      <c r="Z9" s="18" t="s">
        <v>122</v>
      </c>
      <c r="AA9" s="4" t="s">
        <v>121</v>
      </c>
      <c r="AB9" s="20" t="s">
        <v>904</v>
      </c>
      <c r="AC9" s="18" t="s">
        <v>123</v>
      </c>
      <c r="AD9" s="20" t="s">
        <v>123</v>
      </c>
      <c r="AE9" s="20" t="s">
        <v>123</v>
      </c>
      <c r="AF9" s="20" t="s">
        <v>123</v>
      </c>
      <c r="AG9" s="20" t="s">
        <v>120</v>
      </c>
      <c r="AH9" s="20" t="s">
        <v>123</v>
      </c>
      <c r="AI9" s="20" t="s">
        <v>123</v>
      </c>
      <c r="AJ9" s="18" t="s">
        <v>123</v>
      </c>
      <c r="AK9" s="13" t="s">
        <v>28</v>
      </c>
      <c r="AL9" s="13" t="s">
        <v>266</v>
      </c>
      <c r="AM9" s="20" t="s">
        <v>123</v>
      </c>
      <c r="AN9" s="18" t="s">
        <v>123</v>
      </c>
      <c r="AO9" s="20" t="s">
        <v>123</v>
      </c>
      <c r="AP9" s="20" t="s">
        <v>120</v>
      </c>
      <c r="AQ9" s="20" t="s">
        <v>123</v>
      </c>
      <c r="AR9" s="7" t="s">
        <v>121</v>
      </c>
      <c r="AS9" s="18" t="s">
        <v>123</v>
      </c>
      <c r="AT9" s="20" t="s">
        <v>123</v>
      </c>
      <c r="AU9" s="24" t="s">
        <v>123</v>
      </c>
      <c r="AV9" s="20" t="s">
        <v>123</v>
      </c>
      <c r="AW9" s="13" t="s">
        <v>70</v>
      </c>
      <c r="AX9" s="20" t="s">
        <v>123</v>
      </c>
      <c r="AY9" s="18" t="s">
        <v>125</v>
      </c>
      <c r="AZ9" s="18" t="s">
        <v>125</v>
      </c>
      <c r="BA9" s="20" t="s">
        <v>123</v>
      </c>
      <c r="BB9" s="25" t="s">
        <v>121</v>
      </c>
      <c r="BC9" s="20" t="s">
        <v>905</v>
      </c>
      <c r="BD9" s="20" t="s">
        <v>120</v>
      </c>
      <c r="BE9" s="20" t="s">
        <v>123</v>
      </c>
      <c r="BF9" s="20" t="s">
        <v>123</v>
      </c>
      <c r="BG9" s="20" t="s">
        <v>125</v>
      </c>
      <c r="BH9" s="24" t="s">
        <v>125</v>
      </c>
      <c r="BI9" s="20" t="s">
        <v>123</v>
      </c>
      <c r="BJ9" s="20" t="s">
        <v>125</v>
      </c>
      <c r="BK9" s="18" t="s">
        <v>125</v>
      </c>
    </row>
    <row r="10" spans="1:63" s="4" customFormat="1" ht="38.25" x14ac:dyDescent="0.2">
      <c r="A10" s="3" t="s">
        <v>194</v>
      </c>
      <c r="B10" s="18" t="s">
        <v>336</v>
      </c>
      <c r="C10" s="20" t="s">
        <v>198</v>
      </c>
      <c r="D10" s="26" t="s">
        <v>198</v>
      </c>
      <c r="E10" s="20" t="s">
        <v>336</v>
      </c>
      <c r="F10" s="4" t="s">
        <v>336</v>
      </c>
      <c r="G10" s="4" t="s">
        <v>336</v>
      </c>
      <c r="H10" s="24" t="s">
        <v>198</v>
      </c>
      <c r="I10" s="15" t="s">
        <v>336</v>
      </c>
      <c r="J10" s="24" t="s">
        <v>336</v>
      </c>
      <c r="K10" s="20" t="s">
        <v>336</v>
      </c>
      <c r="L10" s="20" t="s">
        <v>336</v>
      </c>
      <c r="M10" s="20" t="s">
        <v>198</v>
      </c>
      <c r="N10" s="20" t="s">
        <v>198</v>
      </c>
      <c r="O10" s="20" t="s">
        <v>336</v>
      </c>
      <c r="P10" s="20" t="s">
        <v>336</v>
      </c>
      <c r="Q10" s="20" t="s">
        <v>336</v>
      </c>
      <c r="R10" s="18" t="s">
        <v>198</v>
      </c>
      <c r="S10" s="20" t="s">
        <v>198</v>
      </c>
      <c r="T10" s="20" t="s">
        <v>198</v>
      </c>
      <c r="U10" s="4" t="s">
        <v>336</v>
      </c>
      <c r="V10" s="13"/>
      <c r="W10" s="20" t="s">
        <v>198</v>
      </c>
      <c r="X10" s="20" t="s">
        <v>198</v>
      </c>
      <c r="Y10" s="13"/>
      <c r="Z10" s="20" t="s">
        <v>336</v>
      </c>
      <c r="AA10" s="4" t="s">
        <v>336</v>
      </c>
      <c r="AB10" s="20" t="s">
        <v>198</v>
      </c>
      <c r="AC10" s="24" t="s">
        <v>336</v>
      </c>
      <c r="AD10" s="24" t="s">
        <v>562</v>
      </c>
      <c r="AE10" s="20" t="s">
        <v>198</v>
      </c>
      <c r="AF10" s="13"/>
      <c r="AG10" s="37" t="s">
        <v>198</v>
      </c>
      <c r="AH10" s="20" t="s">
        <v>198</v>
      </c>
      <c r="AI10" s="20" t="s">
        <v>336</v>
      </c>
      <c r="AJ10" s="18" t="s">
        <v>336</v>
      </c>
      <c r="AK10" s="13"/>
      <c r="AL10" s="13" t="s">
        <v>266</v>
      </c>
      <c r="AM10" s="20" t="s">
        <v>563</v>
      </c>
      <c r="AN10" s="20" t="s">
        <v>336</v>
      </c>
      <c r="AO10" s="20" t="s">
        <v>198</v>
      </c>
      <c r="AP10" s="37" t="s">
        <v>198</v>
      </c>
      <c r="AQ10" s="20" t="s">
        <v>198</v>
      </c>
      <c r="AR10" s="18" t="s">
        <v>336</v>
      </c>
      <c r="AS10" s="18" t="s">
        <v>198</v>
      </c>
      <c r="AT10" s="20" t="s">
        <v>198</v>
      </c>
      <c r="AU10" s="24" t="s">
        <v>198</v>
      </c>
      <c r="AV10" s="20" t="s">
        <v>336</v>
      </c>
      <c r="AW10" s="20" t="s">
        <v>906</v>
      </c>
      <c r="AX10" s="20" t="s">
        <v>198</v>
      </c>
      <c r="AY10" s="18" t="s">
        <v>198</v>
      </c>
      <c r="AZ10" s="13"/>
      <c r="BA10" s="20" t="s">
        <v>336</v>
      </c>
      <c r="BB10" s="4" t="s">
        <v>336</v>
      </c>
      <c r="BC10" s="4" t="s">
        <v>198</v>
      </c>
      <c r="BD10" s="37" t="s">
        <v>198</v>
      </c>
      <c r="BE10" s="20" t="s">
        <v>198</v>
      </c>
      <c r="BF10" s="20" t="s">
        <v>198</v>
      </c>
      <c r="BG10" s="20" t="s">
        <v>198</v>
      </c>
      <c r="BH10" s="20" t="s">
        <v>198</v>
      </c>
      <c r="BI10" s="20" t="s">
        <v>198</v>
      </c>
      <c r="BJ10" s="20" t="s">
        <v>198</v>
      </c>
      <c r="BK10" s="4" t="s">
        <v>198</v>
      </c>
    </row>
    <row r="11" spans="1:63" s="4" customFormat="1" ht="38.25" x14ac:dyDescent="0.2">
      <c r="A11" s="12" t="s">
        <v>195</v>
      </c>
      <c r="B11" s="18" t="s">
        <v>196</v>
      </c>
      <c r="C11" s="20" t="s">
        <v>197</v>
      </c>
      <c r="D11" s="23" t="s">
        <v>197</v>
      </c>
      <c r="E11" s="20" t="s">
        <v>197</v>
      </c>
      <c r="F11" s="4" t="s">
        <v>197</v>
      </c>
      <c r="G11" s="4" t="s">
        <v>197</v>
      </c>
      <c r="H11" s="24" t="s">
        <v>196</v>
      </c>
      <c r="I11" s="4" t="s">
        <v>197</v>
      </c>
      <c r="J11" s="20" t="s">
        <v>197</v>
      </c>
      <c r="K11" s="20" t="s">
        <v>197</v>
      </c>
      <c r="L11" s="20" t="s">
        <v>197</v>
      </c>
      <c r="M11" s="20" t="s">
        <v>197</v>
      </c>
      <c r="N11" s="20" t="s">
        <v>304</v>
      </c>
      <c r="O11" s="20" t="s">
        <v>197</v>
      </c>
      <c r="P11" s="20" t="s">
        <v>197</v>
      </c>
      <c r="Q11" s="20" t="s">
        <v>197</v>
      </c>
      <c r="R11" s="18" t="s">
        <v>196</v>
      </c>
      <c r="S11" s="20" t="s">
        <v>196</v>
      </c>
      <c r="T11" s="20" t="s">
        <v>196</v>
      </c>
      <c r="U11" s="4" t="s">
        <v>197</v>
      </c>
      <c r="V11" s="13"/>
      <c r="W11" s="20" t="s">
        <v>196</v>
      </c>
      <c r="X11" s="20" t="s">
        <v>196</v>
      </c>
      <c r="Y11" s="13"/>
      <c r="Z11" s="20" t="s">
        <v>197</v>
      </c>
      <c r="AA11" s="4" t="s">
        <v>197</v>
      </c>
      <c r="AB11" s="20" t="s">
        <v>313</v>
      </c>
      <c r="AC11" s="20" t="s">
        <v>197</v>
      </c>
      <c r="AD11" s="20" t="s">
        <v>197</v>
      </c>
      <c r="AE11" s="20" t="s">
        <v>196</v>
      </c>
      <c r="AF11" s="13"/>
      <c r="AG11" s="37" t="s">
        <v>196</v>
      </c>
      <c r="AH11" s="20" t="s">
        <v>196</v>
      </c>
      <c r="AI11" s="20" t="s">
        <v>197</v>
      </c>
      <c r="AJ11" s="18" t="s">
        <v>196</v>
      </c>
      <c r="AK11" s="13"/>
      <c r="AL11" s="13"/>
      <c r="AM11" s="20" t="s">
        <v>197</v>
      </c>
      <c r="AN11" s="20" t="s">
        <v>197</v>
      </c>
      <c r="AO11" s="20" t="s">
        <v>196</v>
      </c>
      <c r="AP11" s="37" t="s">
        <v>196</v>
      </c>
      <c r="AQ11" s="20" t="s">
        <v>196</v>
      </c>
      <c r="AR11" s="18" t="s">
        <v>197</v>
      </c>
      <c r="AS11" s="18" t="s">
        <v>196</v>
      </c>
      <c r="AT11" s="20" t="s">
        <v>196</v>
      </c>
      <c r="AU11" s="24" t="s">
        <v>196</v>
      </c>
      <c r="AV11" s="18" t="s">
        <v>197</v>
      </c>
      <c r="AW11" s="20" t="s">
        <v>197</v>
      </c>
      <c r="AX11" s="20" t="s">
        <v>196</v>
      </c>
      <c r="AY11" s="18" t="s">
        <v>196</v>
      </c>
      <c r="AZ11" s="13"/>
      <c r="BA11" s="20" t="s">
        <v>197</v>
      </c>
      <c r="BB11" s="4" t="s">
        <v>197</v>
      </c>
      <c r="BC11" s="4" t="s">
        <v>197</v>
      </c>
      <c r="BD11" s="37" t="s">
        <v>196</v>
      </c>
      <c r="BE11" s="20" t="s">
        <v>196</v>
      </c>
      <c r="BF11" s="20" t="s">
        <v>196</v>
      </c>
      <c r="BG11" s="24" t="s">
        <v>196</v>
      </c>
      <c r="BH11" s="20" t="s">
        <v>196</v>
      </c>
      <c r="BI11" s="20" t="s">
        <v>196</v>
      </c>
      <c r="BJ11" s="20" t="s">
        <v>196</v>
      </c>
      <c r="BK11" s="4" t="s">
        <v>365</v>
      </c>
    </row>
    <row r="12" spans="1:63" s="4" customFormat="1" ht="63.75" x14ac:dyDescent="0.2">
      <c r="A12" s="3" t="s">
        <v>239</v>
      </c>
      <c r="B12" s="20" t="s">
        <v>226</v>
      </c>
      <c r="C12" s="20" t="s">
        <v>226</v>
      </c>
      <c r="D12" s="20" t="s">
        <v>226</v>
      </c>
      <c r="E12" s="20" t="s">
        <v>226</v>
      </c>
      <c r="F12" s="4" t="s">
        <v>319</v>
      </c>
      <c r="G12" s="4" t="s">
        <v>226</v>
      </c>
      <c r="H12" s="24" t="s">
        <v>226</v>
      </c>
      <c r="I12" s="15" t="s">
        <v>328</v>
      </c>
      <c r="J12" s="20" t="s">
        <v>226</v>
      </c>
      <c r="K12" s="20" t="s">
        <v>226</v>
      </c>
      <c r="L12" s="20" t="s">
        <v>226</v>
      </c>
      <c r="M12" s="20" t="s">
        <v>226</v>
      </c>
      <c r="N12" s="20" t="s">
        <v>226</v>
      </c>
      <c r="O12" s="20" t="s">
        <v>226</v>
      </c>
      <c r="P12" s="24" t="s">
        <v>907</v>
      </c>
      <c r="Q12" s="20" t="s">
        <v>226</v>
      </c>
      <c r="R12" s="20" t="s">
        <v>226</v>
      </c>
      <c r="S12" s="20" t="s">
        <v>226</v>
      </c>
      <c r="T12" s="20" t="s">
        <v>226</v>
      </c>
      <c r="U12" s="20" t="s">
        <v>226</v>
      </c>
      <c r="V12" s="20" t="s">
        <v>226</v>
      </c>
      <c r="W12" s="20" t="s">
        <v>226</v>
      </c>
      <c r="X12" s="20" t="s">
        <v>226</v>
      </c>
      <c r="Y12" s="20" t="s">
        <v>226</v>
      </c>
      <c r="Z12" s="20" t="s">
        <v>337</v>
      </c>
      <c r="AA12" s="4" t="s">
        <v>226</v>
      </c>
      <c r="AB12" s="20" t="s">
        <v>311</v>
      </c>
      <c r="AC12" s="20" t="s">
        <v>226</v>
      </c>
      <c r="AD12" s="20" t="s">
        <v>226</v>
      </c>
      <c r="AE12" s="20" t="s">
        <v>226</v>
      </c>
      <c r="AF12" s="20" t="s">
        <v>226</v>
      </c>
      <c r="AG12" s="20" t="s">
        <v>226</v>
      </c>
      <c r="AH12" s="20" t="s">
        <v>226</v>
      </c>
      <c r="AI12" s="20" t="s">
        <v>226</v>
      </c>
      <c r="AJ12" s="20" t="s">
        <v>226</v>
      </c>
      <c r="AK12" s="20" t="s">
        <v>226</v>
      </c>
      <c r="AL12" s="20" t="s">
        <v>226</v>
      </c>
      <c r="AM12" s="20" t="s">
        <v>226</v>
      </c>
      <c r="AN12" s="20" t="s">
        <v>226</v>
      </c>
      <c r="AO12" s="20" t="s">
        <v>226</v>
      </c>
      <c r="AP12" s="20" t="s">
        <v>226</v>
      </c>
      <c r="AQ12" s="20" t="s">
        <v>226</v>
      </c>
      <c r="AR12" s="4" t="s">
        <v>226</v>
      </c>
      <c r="AS12" s="20" t="s">
        <v>226</v>
      </c>
      <c r="AT12" s="20" t="s">
        <v>226</v>
      </c>
      <c r="AU12" s="24" t="s">
        <v>226</v>
      </c>
      <c r="AV12" s="20" t="s">
        <v>226</v>
      </c>
      <c r="AW12" s="20" t="s">
        <v>226</v>
      </c>
      <c r="AX12" s="20" t="s">
        <v>226</v>
      </c>
      <c r="AY12" s="20" t="s">
        <v>226</v>
      </c>
      <c r="AZ12" s="20" t="s">
        <v>226</v>
      </c>
      <c r="BA12" s="20" t="s">
        <v>226</v>
      </c>
      <c r="BB12" s="20" t="s">
        <v>226</v>
      </c>
      <c r="BC12" s="20" t="s">
        <v>314</v>
      </c>
      <c r="BD12" s="20" t="s">
        <v>226</v>
      </c>
      <c r="BE12" s="20" t="s">
        <v>226</v>
      </c>
      <c r="BF12" s="20" t="s">
        <v>226</v>
      </c>
      <c r="BG12" s="20" t="s">
        <v>226</v>
      </c>
      <c r="BH12" s="20" t="s">
        <v>226</v>
      </c>
      <c r="BI12" s="20" t="s">
        <v>226</v>
      </c>
      <c r="BJ12" s="20" t="s">
        <v>226</v>
      </c>
      <c r="BK12" s="4" t="s">
        <v>366</v>
      </c>
    </row>
    <row r="13" spans="1:63" s="4" customFormat="1" ht="38.25" x14ac:dyDescent="0.2">
      <c r="A13" s="3" t="s">
        <v>908</v>
      </c>
      <c r="B13" s="18" t="s">
        <v>252</v>
      </c>
      <c r="C13" s="25" t="s">
        <v>384</v>
      </c>
      <c r="D13" s="20" t="s">
        <v>227</v>
      </c>
      <c r="E13" s="24" t="s">
        <v>353</v>
      </c>
      <c r="F13" s="4" t="s">
        <v>230</v>
      </c>
      <c r="G13" s="18" t="s">
        <v>252</v>
      </c>
      <c r="H13" s="13"/>
      <c r="I13" s="4" t="s">
        <v>230</v>
      </c>
      <c r="J13" s="25" t="s">
        <v>252</v>
      </c>
      <c r="K13" s="18" t="s">
        <v>252</v>
      </c>
      <c r="L13" s="18" t="s">
        <v>252</v>
      </c>
      <c r="M13" s="18" t="s">
        <v>252</v>
      </c>
      <c r="N13" s="18" t="s">
        <v>252</v>
      </c>
      <c r="O13" s="18" t="s">
        <v>252</v>
      </c>
      <c r="P13" s="18" t="s">
        <v>230</v>
      </c>
      <c r="Q13" s="20" t="s">
        <v>252</v>
      </c>
      <c r="R13" s="18" t="s">
        <v>252</v>
      </c>
      <c r="S13" s="18" t="s">
        <v>252</v>
      </c>
      <c r="T13" s="18" t="s">
        <v>252</v>
      </c>
      <c r="U13" s="18" t="s">
        <v>252</v>
      </c>
      <c r="V13" s="18" t="s">
        <v>252</v>
      </c>
      <c r="W13" s="18" t="s">
        <v>252</v>
      </c>
      <c r="X13" s="18" t="s">
        <v>252</v>
      </c>
      <c r="Y13" s="18" t="s">
        <v>252</v>
      </c>
      <c r="Z13" s="20" t="s">
        <v>230</v>
      </c>
      <c r="AA13" s="4" t="s">
        <v>252</v>
      </c>
      <c r="AB13" s="18" t="s">
        <v>312</v>
      </c>
      <c r="AC13" s="24" t="s">
        <v>564</v>
      </c>
      <c r="AD13" s="18" t="s">
        <v>252</v>
      </c>
      <c r="AE13" s="20" t="s">
        <v>252</v>
      </c>
      <c r="AF13" s="18" t="s">
        <v>252</v>
      </c>
      <c r="AG13" s="18" t="s">
        <v>252</v>
      </c>
      <c r="AH13" s="18" t="s">
        <v>252</v>
      </c>
      <c r="AI13" s="18" t="s">
        <v>252</v>
      </c>
      <c r="AJ13" s="18" t="s">
        <v>252</v>
      </c>
      <c r="AK13" s="20" t="s">
        <v>228</v>
      </c>
      <c r="AL13" s="18" t="s">
        <v>252</v>
      </c>
      <c r="AM13" s="18" t="s">
        <v>252</v>
      </c>
      <c r="AN13" s="18" t="s">
        <v>252</v>
      </c>
      <c r="AO13" s="24" t="s">
        <v>565</v>
      </c>
      <c r="AP13" s="18" t="s">
        <v>252</v>
      </c>
      <c r="AQ13" s="20" t="s">
        <v>252</v>
      </c>
      <c r="AR13" s="22" t="s">
        <v>252</v>
      </c>
      <c r="AS13" s="18" t="s">
        <v>252</v>
      </c>
      <c r="AT13" s="18" t="s">
        <v>252</v>
      </c>
      <c r="AU13" s="13"/>
      <c r="AV13" s="18" t="s">
        <v>252</v>
      </c>
      <c r="AW13" s="20" t="s">
        <v>252</v>
      </c>
      <c r="AX13" s="20" t="s">
        <v>566</v>
      </c>
      <c r="AY13" s="18" t="s">
        <v>252</v>
      </c>
      <c r="AZ13" s="18" t="s">
        <v>252</v>
      </c>
      <c r="BA13" s="20" t="s">
        <v>147</v>
      </c>
      <c r="BB13" s="4" t="s">
        <v>252</v>
      </c>
      <c r="BC13" s="19" t="s">
        <v>252</v>
      </c>
      <c r="BD13" s="20" t="s">
        <v>567</v>
      </c>
      <c r="BE13" s="24" t="s">
        <v>568</v>
      </c>
      <c r="BF13" s="18" t="s">
        <v>252</v>
      </c>
      <c r="BG13" s="20" t="s">
        <v>252</v>
      </c>
      <c r="BH13" s="25" t="s">
        <v>75</v>
      </c>
      <c r="BI13" s="18" t="s">
        <v>252</v>
      </c>
      <c r="BJ13" s="20" t="s">
        <v>252</v>
      </c>
      <c r="BK13" s="4" t="s">
        <v>228</v>
      </c>
    </row>
    <row r="14" spans="1:63" s="4" customFormat="1" ht="51" x14ac:dyDescent="0.2">
      <c r="A14" s="3" t="s">
        <v>909</v>
      </c>
      <c r="B14" s="20" t="s">
        <v>108</v>
      </c>
      <c r="C14" s="24" t="s">
        <v>359</v>
      </c>
      <c r="D14" s="24" t="s">
        <v>359</v>
      </c>
      <c r="E14" s="20" t="s">
        <v>197</v>
      </c>
      <c r="F14" s="24" t="s">
        <v>322</v>
      </c>
      <c r="G14" s="24" t="s">
        <v>359</v>
      </c>
      <c r="H14" s="24" t="s">
        <v>289</v>
      </c>
      <c r="I14" s="19" t="s">
        <v>26</v>
      </c>
      <c r="J14" s="20" t="s">
        <v>289</v>
      </c>
      <c r="K14" s="20" t="s">
        <v>197</v>
      </c>
      <c r="L14" s="24" t="s">
        <v>110</v>
      </c>
      <c r="M14" s="20" t="s">
        <v>111</v>
      </c>
      <c r="N14" s="20" t="s">
        <v>109</v>
      </c>
      <c r="O14" s="20" t="s">
        <v>197</v>
      </c>
      <c r="P14" s="40" t="s">
        <v>26</v>
      </c>
      <c r="Q14" s="20" t="s">
        <v>109</v>
      </c>
      <c r="R14" s="20" t="s">
        <v>569</v>
      </c>
      <c r="S14" s="23" t="s">
        <v>197</v>
      </c>
      <c r="T14" s="20" t="s">
        <v>110</v>
      </c>
      <c r="U14" s="20" t="s">
        <v>197</v>
      </c>
      <c r="V14" s="20" t="s">
        <v>197</v>
      </c>
      <c r="W14" s="20" t="s">
        <v>109</v>
      </c>
      <c r="X14" s="20" t="s">
        <v>109</v>
      </c>
      <c r="Y14" s="20" t="s">
        <v>109</v>
      </c>
      <c r="Z14" s="20" t="s">
        <v>197</v>
      </c>
      <c r="AA14" s="4" t="s">
        <v>197</v>
      </c>
      <c r="AB14" s="18" t="s">
        <v>197</v>
      </c>
      <c r="AC14" s="24" t="s">
        <v>111</v>
      </c>
      <c r="AD14" s="20" t="s">
        <v>197</v>
      </c>
      <c r="AE14" s="20" t="s">
        <v>197</v>
      </c>
      <c r="AF14" s="20" t="s">
        <v>197</v>
      </c>
      <c r="AG14" s="20" t="s">
        <v>111</v>
      </c>
      <c r="AH14" s="24" t="s">
        <v>197</v>
      </c>
      <c r="AI14" s="20" t="s">
        <v>114</v>
      </c>
      <c r="AJ14" s="20" t="s">
        <v>108</v>
      </c>
      <c r="AK14" s="20" t="s">
        <v>109</v>
      </c>
      <c r="AL14" s="20" t="s">
        <v>570</v>
      </c>
      <c r="AM14" s="20" t="s">
        <v>571</v>
      </c>
      <c r="AN14" s="20" t="s">
        <v>197</v>
      </c>
      <c r="AO14" s="20" t="s">
        <v>197</v>
      </c>
      <c r="AP14" s="20" t="s">
        <v>111</v>
      </c>
      <c r="AQ14" s="20" t="s">
        <v>111</v>
      </c>
      <c r="AR14" s="22" t="s">
        <v>197</v>
      </c>
      <c r="AS14" s="20" t="s">
        <v>197</v>
      </c>
      <c r="AT14" s="20" t="s">
        <v>197</v>
      </c>
      <c r="AU14" s="24" t="s">
        <v>111</v>
      </c>
      <c r="AV14" s="20" t="s">
        <v>109</v>
      </c>
      <c r="AW14" s="20" t="s">
        <v>111</v>
      </c>
      <c r="AX14" s="20" t="s">
        <v>110</v>
      </c>
      <c r="AY14" s="20" t="s">
        <v>197</v>
      </c>
      <c r="AZ14" s="20" t="s">
        <v>197</v>
      </c>
      <c r="BA14" s="20" t="s">
        <v>197</v>
      </c>
      <c r="BB14" s="4" t="s">
        <v>109</v>
      </c>
      <c r="BC14" s="4" t="s">
        <v>315</v>
      </c>
      <c r="BD14" s="20" t="s">
        <v>197</v>
      </c>
      <c r="BE14" s="20" t="s">
        <v>197</v>
      </c>
      <c r="BF14" s="24" t="s">
        <v>197</v>
      </c>
      <c r="BG14" s="20" t="s">
        <v>49</v>
      </c>
      <c r="BH14" s="20" t="s">
        <v>109</v>
      </c>
      <c r="BI14" s="20" t="s">
        <v>359</v>
      </c>
      <c r="BJ14" s="20" t="s">
        <v>197</v>
      </c>
      <c r="BK14" s="4" t="s">
        <v>111</v>
      </c>
    </row>
    <row r="15" spans="1:63" s="4" customFormat="1" ht="25.5" x14ac:dyDescent="0.2">
      <c r="A15" s="3" t="s">
        <v>910</v>
      </c>
      <c r="B15" s="20" t="s">
        <v>27</v>
      </c>
      <c r="C15" s="20" t="s">
        <v>27</v>
      </c>
      <c r="D15" s="20" t="s">
        <v>27</v>
      </c>
      <c r="E15" s="20" t="s">
        <v>27</v>
      </c>
      <c r="F15" s="18" t="s">
        <v>207</v>
      </c>
      <c r="G15" s="4" t="s">
        <v>27</v>
      </c>
      <c r="H15" s="24" t="s">
        <v>27</v>
      </c>
      <c r="I15" s="19" t="s">
        <v>26</v>
      </c>
      <c r="J15" s="20" t="s">
        <v>27</v>
      </c>
      <c r="K15" s="20" t="s">
        <v>27</v>
      </c>
      <c r="L15" s="20" t="s">
        <v>27</v>
      </c>
      <c r="M15" s="20" t="s">
        <v>27</v>
      </c>
      <c r="N15" s="20" t="s">
        <v>911</v>
      </c>
      <c r="O15" s="20" t="s">
        <v>27</v>
      </c>
      <c r="P15" s="40" t="s">
        <v>26</v>
      </c>
      <c r="Q15" s="20" t="s">
        <v>27</v>
      </c>
      <c r="R15" s="37" t="s">
        <v>572</v>
      </c>
      <c r="S15" s="20" t="s">
        <v>27</v>
      </c>
      <c r="T15" s="20" t="s">
        <v>27</v>
      </c>
      <c r="U15" s="4" t="s">
        <v>27</v>
      </c>
      <c r="V15" s="20" t="s">
        <v>27</v>
      </c>
      <c r="W15" s="20" t="s">
        <v>27</v>
      </c>
      <c r="X15" s="20" t="s">
        <v>27</v>
      </c>
      <c r="Y15" s="20" t="s">
        <v>27</v>
      </c>
      <c r="Z15" s="20" t="s">
        <v>27</v>
      </c>
      <c r="AA15" s="4" t="s">
        <v>27</v>
      </c>
      <c r="AB15" s="18" t="s">
        <v>197</v>
      </c>
      <c r="AC15" s="20" t="s">
        <v>27</v>
      </c>
      <c r="AD15" s="18" t="s">
        <v>27</v>
      </c>
      <c r="AE15" s="20" t="s">
        <v>27</v>
      </c>
      <c r="AF15" s="20" t="s">
        <v>27</v>
      </c>
      <c r="AG15" s="20" t="s">
        <v>27</v>
      </c>
      <c r="AH15" s="20" t="s">
        <v>27</v>
      </c>
      <c r="AI15" s="20" t="s">
        <v>27</v>
      </c>
      <c r="AJ15" s="20" t="s">
        <v>573</v>
      </c>
      <c r="AK15" s="20" t="s">
        <v>27</v>
      </c>
      <c r="AL15" s="20" t="s">
        <v>214</v>
      </c>
      <c r="AM15" s="20" t="s">
        <v>27</v>
      </c>
      <c r="AN15" s="20" t="s">
        <v>27</v>
      </c>
      <c r="AO15" s="20" t="s">
        <v>27</v>
      </c>
      <c r="AP15" s="20" t="s">
        <v>27</v>
      </c>
      <c r="AQ15" s="20" t="s">
        <v>27</v>
      </c>
      <c r="AR15" s="22" t="s">
        <v>27</v>
      </c>
      <c r="AS15" s="37" t="s">
        <v>27</v>
      </c>
      <c r="AT15" s="20" t="s">
        <v>27</v>
      </c>
      <c r="AU15" s="24" t="s">
        <v>27</v>
      </c>
      <c r="AV15" s="18" t="s">
        <v>222</v>
      </c>
      <c r="AW15" s="20" t="s">
        <v>27</v>
      </c>
      <c r="AX15" s="20" t="s">
        <v>109</v>
      </c>
      <c r="AY15" s="20" t="s">
        <v>27</v>
      </c>
      <c r="AZ15" s="20" t="s">
        <v>27</v>
      </c>
      <c r="BA15" s="20" t="s">
        <v>27</v>
      </c>
      <c r="BB15" s="4" t="s">
        <v>27</v>
      </c>
      <c r="BC15" s="4" t="s">
        <v>27</v>
      </c>
      <c r="BD15" s="23" t="s">
        <v>27</v>
      </c>
      <c r="BE15" s="20" t="s">
        <v>27</v>
      </c>
      <c r="BF15" s="20" t="s">
        <v>27</v>
      </c>
      <c r="BG15" s="20" t="s">
        <v>27</v>
      </c>
      <c r="BH15" s="20" t="s">
        <v>27</v>
      </c>
      <c r="BI15" s="20" t="s">
        <v>27</v>
      </c>
      <c r="BJ15" s="20" t="s">
        <v>27</v>
      </c>
      <c r="BK15" s="4" t="s">
        <v>27</v>
      </c>
    </row>
    <row r="16" spans="1:63" s="4" customFormat="1" ht="63.75" x14ac:dyDescent="0.2">
      <c r="A16" s="3" t="s">
        <v>912</v>
      </c>
      <c r="B16" s="20" t="s">
        <v>27</v>
      </c>
      <c r="C16" s="20" t="s">
        <v>50</v>
      </c>
      <c r="D16" s="20" t="s">
        <v>229</v>
      </c>
      <c r="E16" s="20" t="s">
        <v>27</v>
      </c>
      <c r="F16" s="19" t="s">
        <v>26</v>
      </c>
      <c r="G16" s="4" t="s">
        <v>27</v>
      </c>
      <c r="H16" s="24" t="s">
        <v>27</v>
      </c>
      <c r="I16" s="19" t="s">
        <v>26</v>
      </c>
      <c r="J16" s="20" t="s">
        <v>27</v>
      </c>
      <c r="K16" s="20" t="s">
        <v>27</v>
      </c>
      <c r="L16" s="20" t="s">
        <v>27</v>
      </c>
      <c r="M16" s="20" t="s">
        <v>27</v>
      </c>
      <c r="N16" s="20" t="s">
        <v>913</v>
      </c>
      <c r="O16" s="20" t="s">
        <v>27</v>
      </c>
      <c r="P16" s="40" t="s">
        <v>26</v>
      </c>
      <c r="Q16" s="20" t="s">
        <v>27</v>
      </c>
      <c r="R16" s="37" t="s">
        <v>574</v>
      </c>
      <c r="S16" s="20" t="s">
        <v>27</v>
      </c>
      <c r="T16" s="20" t="s">
        <v>27</v>
      </c>
      <c r="U16" s="4" t="s">
        <v>27</v>
      </c>
      <c r="V16" s="20" t="s">
        <v>27</v>
      </c>
      <c r="W16" s="20" t="s">
        <v>27</v>
      </c>
      <c r="X16" s="20" t="s">
        <v>27</v>
      </c>
      <c r="Y16" s="20" t="s">
        <v>27</v>
      </c>
      <c r="Z16" s="40" t="s">
        <v>26</v>
      </c>
      <c r="AA16" s="4" t="s">
        <v>27</v>
      </c>
      <c r="AB16" s="18" t="s">
        <v>26</v>
      </c>
      <c r="AC16" s="20" t="s">
        <v>27</v>
      </c>
      <c r="AD16" s="18" t="s">
        <v>27</v>
      </c>
      <c r="AE16" s="20" t="s">
        <v>27</v>
      </c>
      <c r="AF16" s="20" t="s">
        <v>27</v>
      </c>
      <c r="AG16" s="20" t="s">
        <v>27</v>
      </c>
      <c r="AH16" s="20" t="s">
        <v>27</v>
      </c>
      <c r="AI16" s="20" t="s">
        <v>27</v>
      </c>
      <c r="AJ16" s="20" t="s">
        <v>27</v>
      </c>
      <c r="AK16" s="20" t="s">
        <v>27</v>
      </c>
      <c r="AL16" s="20" t="s">
        <v>27</v>
      </c>
      <c r="AM16" s="20" t="s">
        <v>27</v>
      </c>
      <c r="AN16" s="20" t="s">
        <v>27</v>
      </c>
      <c r="AO16" s="20" t="s">
        <v>27</v>
      </c>
      <c r="AP16" s="20" t="s">
        <v>27</v>
      </c>
      <c r="AQ16" s="20" t="s">
        <v>27</v>
      </c>
      <c r="AR16" s="22" t="s">
        <v>27</v>
      </c>
      <c r="AS16" s="37" t="s">
        <v>27</v>
      </c>
      <c r="AT16" s="20" t="s">
        <v>27</v>
      </c>
      <c r="AU16" s="24" t="s">
        <v>27</v>
      </c>
      <c r="AV16" s="18" t="s">
        <v>109</v>
      </c>
      <c r="AW16" s="20" t="s">
        <v>27</v>
      </c>
      <c r="AX16" s="20" t="s">
        <v>109</v>
      </c>
      <c r="AY16" s="20" t="s">
        <v>27</v>
      </c>
      <c r="AZ16" s="20" t="s">
        <v>27</v>
      </c>
      <c r="BA16" s="20" t="s">
        <v>27</v>
      </c>
      <c r="BB16" s="4" t="s">
        <v>27</v>
      </c>
      <c r="BC16" s="4" t="s">
        <v>27</v>
      </c>
      <c r="BD16" s="23" t="s">
        <v>27</v>
      </c>
      <c r="BE16" s="20" t="s">
        <v>27</v>
      </c>
      <c r="BF16" s="24" t="s">
        <v>575</v>
      </c>
      <c r="BG16" s="20" t="s">
        <v>27</v>
      </c>
      <c r="BH16" s="20" t="s">
        <v>27</v>
      </c>
      <c r="BI16" s="20" t="s">
        <v>27</v>
      </c>
      <c r="BJ16" s="20" t="s">
        <v>27</v>
      </c>
      <c r="BK16" s="15" t="s">
        <v>301</v>
      </c>
    </row>
    <row r="17" spans="1:63" s="4" customFormat="1" ht="38.25" x14ac:dyDescent="0.2">
      <c r="A17" s="3" t="s">
        <v>914</v>
      </c>
      <c r="B17" s="20" t="s">
        <v>214</v>
      </c>
      <c r="C17" s="20" t="s">
        <v>222</v>
      </c>
      <c r="D17" s="20" t="s">
        <v>222</v>
      </c>
      <c r="E17" s="20" t="s">
        <v>222</v>
      </c>
      <c r="F17" s="19" t="s">
        <v>26</v>
      </c>
      <c r="G17" s="4" t="s">
        <v>222</v>
      </c>
      <c r="H17" s="24" t="s">
        <v>576</v>
      </c>
      <c r="I17" s="19" t="s">
        <v>26</v>
      </c>
      <c r="J17" s="20" t="s">
        <v>214</v>
      </c>
      <c r="K17" s="20" t="s">
        <v>51</v>
      </c>
      <c r="L17" s="24" t="s">
        <v>577</v>
      </c>
      <c r="M17" s="20" t="s">
        <v>214</v>
      </c>
      <c r="N17" s="20" t="s">
        <v>214</v>
      </c>
      <c r="O17" s="20" t="s">
        <v>215</v>
      </c>
      <c r="P17" s="40" t="s">
        <v>26</v>
      </c>
      <c r="Q17" s="37" t="s">
        <v>102</v>
      </c>
      <c r="R17" s="24" t="s">
        <v>578</v>
      </c>
      <c r="S17" s="20" t="s">
        <v>214</v>
      </c>
      <c r="T17" s="24" t="s">
        <v>101</v>
      </c>
      <c r="U17" s="4" t="s">
        <v>101</v>
      </c>
      <c r="V17" s="20" t="s">
        <v>579</v>
      </c>
      <c r="W17" s="20" t="s">
        <v>214</v>
      </c>
      <c r="X17" s="20" t="s">
        <v>214</v>
      </c>
      <c r="Y17" s="20" t="s">
        <v>34</v>
      </c>
      <c r="Z17" s="40" t="s">
        <v>26</v>
      </c>
      <c r="AA17" s="4" t="s">
        <v>222</v>
      </c>
      <c r="AB17" s="18" t="s">
        <v>112</v>
      </c>
      <c r="AC17" s="24" t="s">
        <v>34</v>
      </c>
      <c r="AD17" s="20" t="s">
        <v>214</v>
      </c>
      <c r="AE17" s="20" t="s">
        <v>214</v>
      </c>
      <c r="AF17" s="20" t="s">
        <v>214</v>
      </c>
      <c r="AG17" s="20" t="s">
        <v>214</v>
      </c>
      <c r="AH17" s="24" t="s">
        <v>31</v>
      </c>
      <c r="AI17" s="24" t="s">
        <v>580</v>
      </c>
      <c r="AJ17" s="20" t="s">
        <v>214</v>
      </c>
      <c r="AK17" s="20" t="s">
        <v>222</v>
      </c>
      <c r="AL17" s="20" t="s">
        <v>214</v>
      </c>
      <c r="AM17" s="20" t="s">
        <v>214</v>
      </c>
      <c r="AN17" s="20" t="s">
        <v>214</v>
      </c>
      <c r="AO17" s="24" t="s">
        <v>581</v>
      </c>
      <c r="AP17" s="37" t="s">
        <v>582</v>
      </c>
      <c r="AQ17" s="20" t="s">
        <v>214</v>
      </c>
      <c r="AR17" s="7" t="s">
        <v>222</v>
      </c>
      <c r="AS17" s="20" t="s">
        <v>214</v>
      </c>
      <c r="AT17" s="20">
        <v>1</v>
      </c>
      <c r="AU17" s="24" t="s">
        <v>576</v>
      </c>
      <c r="AV17" s="18" t="s">
        <v>222</v>
      </c>
      <c r="AW17" s="20" t="s">
        <v>222</v>
      </c>
      <c r="AX17" s="20" t="s">
        <v>214</v>
      </c>
      <c r="AY17" s="20" t="s">
        <v>214</v>
      </c>
      <c r="AZ17" s="20" t="s">
        <v>214</v>
      </c>
      <c r="BA17" s="20" t="s">
        <v>214</v>
      </c>
      <c r="BB17" s="39" t="s">
        <v>341</v>
      </c>
      <c r="BC17" s="4" t="s">
        <v>26</v>
      </c>
      <c r="BD17" s="20" t="s">
        <v>214</v>
      </c>
      <c r="BE17" s="24" t="s">
        <v>583</v>
      </c>
      <c r="BF17" s="24" t="s">
        <v>298</v>
      </c>
      <c r="BG17" s="20" t="s">
        <v>214</v>
      </c>
      <c r="BH17" s="24" t="s">
        <v>584</v>
      </c>
      <c r="BI17" s="20" t="s">
        <v>214</v>
      </c>
      <c r="BJ17" s="20" t="s">
        <v>214</v>
      </c>
      <c r="BK17" s="4" t="s">
        <v>222</v>
      </c>
    </row>
    <row r="18" spans="1:63" s="4" customFormat="1" ht="38.25" x14ac:dyDescent="0.2">
      <c r="A18" s="3" t="s">
        <v>915</v>
      </c>
      <c r="B18" s="20" t="s">
        <v>215</v>
      </c>
      <c r="C18" s="20" t="s">
        <v>222</v>
      </c>
      <c r="D18" s="20" t="s">
        <v>214</v>
      </c>
      <c r="E18" s="24" t="s">
        <v>355</v>
      </c>
      <c r="F18" s="19" t="s">
        <v>26</v>
      </c>
      <c r="G18" s="4" t="s">
        <v>361</v>
      </c>
      <c r="H18" s="24" t="s">
        <v>214</v>
      </c>
      <c r="I18" s="19" t="s">
        <v>26</v>
      </c>
      <c r="J18" s="20" t="s">
        <v>103</v>
      </c>
      <c r="K18" s="20" t="s">
        <v>217</v>
      </c>
      <c r="L18" s="24" t="s">
        <v>585</v>
      </c>
      <c r="M18" s="20" t="s">
        <v>94</v>
      </c>
      <c r="N18" s="20" t="s">
        <v>214</v>
      </c>
      <c r="O18" s="20" t="s">
        <v>94</v>
      </c>
      <c r="P18" s="40" t="s">
        <v>26</v>
      </c>
      <c r="Q18" s="20" t="s">
        <v>214</v>
      </c>
      <c r="R18" s="20" t="s">
        <v>214</v>
      </c>
      <c r="S18" s="20" t="s">
        <v>113</v>
      </c>
      <c r="T18" s="20" t="s">
        <v>214</v>
      </c>
      <c r="U18" s="4" t="s">
        <v>31</v>
      </c>
      <c r="V18" s="20" t="s">
        <v>217</v>
      </c>
      <c r="W18" s="20" t="s">
        <v>215</v>
      </c>
      <c r="X18" s="20" t="s">
        <v>214</v>
      </c>
      <c r="Y18" s="20" t="s">
        <v>215</v>
      </c>
      <c r="Z18" s="40" t="s">
        <v>26</v>
      </c>
      <c r="AA18" s="4" t="s">
        <v>214</v>
      </c>
      <c r="AB18" s="18" t="s">
        <v>268</v>
      </c>
      <c r="AC18" s="24" t="s">
        <v>215</v>
      </c>
      <c r="AD18" s="20" t="s">
        <v>215</v>
      </c>
      <c r="AE18" s="20" t="s">
        <v>215</v>
      </c>
      <c r="AF18" s="20" t="s">
        <v>214</v>
      </c>
      <c r="AG18" s="20" t="s">
        <v>215</v>
      </c>
      <c r="AH18" s="26" t="s">
        <v>586</v>
      </c>
      <c r="AI18" s="20" t="s">
        <v>214</v>
      </c>
      <c r="AJ18" s="20" t="s">
        <v>214</v>
      </c>
      <c r="AK18" s="20" t="s">
        <v>214</v>
      </c>
      <c r="AL18" s="20" t="s">
        <v>214</v>
      </c>
      <c r="AM18" s="20" t="s">
        <v>215</v>
      </c>
      <c r="AN18" s="20" t="s">
        <v>215</v>
      </c>
      <c r="AO18" s="23" t="s">
        <v>215</v>
      </c>
      <c r="AP18" s="20" t="s">
        <v>215</v>
      </c>
      <c r="AQ18" s="20" t="s">
        <v>215</v>
      </c>
      <c r="AR18" s="24" t="s">
        <v>215</v>
      </c>
      <c r="AS18" s="20" t="s">
        <v>215</v>
      </c>
      <c r="AT18" s="20" t="s">
        <v>215</v>
      </c>
      <c r="AU18" s="24" t="s">
        <v>217</v>
      </c>
      <c r="AV18" s="20" t="s">
        <v>214</v>
      </c>
      <c r="AW18" s="20" t="s">
        <v>214</v>
      </c>
      <c r="AX18" s="20" t="s">
        <v>215</v>
      </c>
      <c r="AY18" s="20" t="s">
        <v>215</v>
      </c>
      <c r="AZ18" s="20" t="s">
        <v>214</v>
      </c>
      <c r="BA18" s="20" t="s">
        <v>214</v>
      </c>
      <c r="BB18" s="4" t="s">
        <v>103</v>
      </c>
      <c r="BC18" s="4" t="s">
        <v>268</v>
      </c>
      <c r="BD18" s="20" t="s">
        <v>215</v>
      </c>
      <c r="BE18" s="20" t="s">
        <v>215</v>
      </c>
      <c r="BF18" s="20" t="s">
        <v>207</v>
      </c>
      <c r="BG18" s="20" t="s">
        <v>113</v>
      </c>
      <c r="BH18" s="24" t="s">
        <v>587</v>
      </c>
      <c r="BI18" s="20" t="s">
        <v>214</v>
      </c>
      <c r="BJ18" s="20" t="s">
        <v>215</v>
      </c>
      <c r="BK18" s="4" t="s">
        <v>138</v>
      </c>
    </row>
    <row r="19" spans="1:63" s="4" customFormat="1" ht="38.25" x14ac:dyDescent="0.2">
      <c r="A19" s="3" t="s">
        <v>916</v>
      </c>
      <c r="B19" s="18" t="s">
        <v>214</v>
      </c>
      <c r="C19" s="24" t="s">
        <v>381</v>
      </c>
      <c r="D19" s="20" t="s">
        <v>214</v>
      </c>
      <c r="E19" s="18" t="s">
        <v>214</v>
      </c>
      <c r="F19" s="19" t="s">
        <v>26</v>
      </c>
      <c r="G19" s="4" t="s">
        <v>214</v>
      </c>
      <c r="H19" s="24" t="s">
        <v>588</v>
      </c>
      <c r="I19" s="19" t="s">
        <v>26</v>
      </c>
      <c r="J19" s="20" t="s">
        <v>214</v>
      </c>
      <c r="K19" s="18" t="s">
        <v>214</v>
      </c>
      <c r="L19" s="18" t="s">
        <v>214</v>
      </c>
      <c r="M19" s="18" t="s">
        <v>214</v>
      </c>
      <c r="N19" s="20" t="s">
        <v>217</v>
      </c>
      <c r="O19" s="20" t="s">
        <v>214</v>
      </c>
      <c r="P19" s="40" t="s">
        <v>26</v>
      </c>
      <c r="Q19" s="39" t="s">
        <v>589</v>
      </c>
      <c r="R19" s="18" t="s">
        <v>214</v>
      </c>
      <c r="S19" s="20" t="s">
        <v>214</v>
      </c>
      <c r="T19" s="18" t="s">
        <v>214</v>
      </c>
      <c r="U19" s="4" t="s">
        <v>214</v>
      </c>
      <c r="V19" s="18" t="s">
        <v>214</v>
      </c>
      <c r="W19" s="20" t="s">
        <v>214</v>
      </c>
      <c r="X19" s="18" t="s">
        <v>214</v>
      </c>
      <c r="Y19" s="18" t="s">
        <v>214</v>
      </c>
      <c r="Z19" s="40" t="s">
        <v>26</v>
      </c>
      <c r="AA19" s="18" t="s">
        <v>214</v>
      </c>
      <c r="AB19" s="18" t="s">
        <v>268</v>
      </c>
      <c r="AC19" s="39" t="s">
        <v>590</v>
      </c>
      <c r="AD19" s="18" t="s">
        <v>214</v>
      </c>
      <c r="AE19" s="20" t="s">
        <v>214</v>
      </c>
      <c r="AF19" s="20" t="s">
        <v>214</v>
      </c>
      <c r="AG19" s="18" t="s">
        <v>214</v>
      </c>
      <c r="AH19" s="24" t="s">
        <v>588</v>
      </c>
      <c r="AI19" s="18" t="s">
        <v>214</v>
      </c>
      <c r="AJ19" s="18" t="s">
        <v>214</v>
      </c>
      <c r="AK19" s="18" t="s">
        <v>214</v>
      </c>
      <c r="AL19" s="18" t="s">
        <v>214</v>
      </c>
      <c r="AM19" s="18" t="s">
        <v>214</v>
      </c>
      <c r="AN19" s="20" t="s">
        <v>214</v>
      </c>
      <c r="AO19" s="24" t="s">
        <v>591</v>
      </c>
      <c r="AP19" s="18" t="s">
        <v>214</v>
      </c>
      <c r="AQ19" s="20" t="s">
        <v>214</v>
      </c>
      <c r="AR19" s="22" t="s">
        <v>214</v>
      </c>
      <c r="AS19" s="18" t="s">
        <v>214</v>
      </c>
      <c r="AT19" s="37">
        <v>1</v>
      </c>
      <c r="AU19" s="24" t="s">
        <v>588</v>
      </c>
      <c r="AV19" s="20" t="s">
        <v>214</v>
      </c>
      <c r="AW19" s="20" t="s">
        <v>214</v>
      </c>
      <c r="AX19" s="18" t="s">
        <v>214</v>
      </c>
      <c r="AY19" s="20" t="s">
        <v>214</v>
      </c>
      <c r="AZ19" s="18" t="s">
        <v>214</v>
      </c>
      <c r="BA19" s="18" t="s">
        <v>214</v>
      </c>
      <c r="BB19" s="4" t="s">
        <v>214</v>
      </c>
      <c r="BC19" s="4" t="s">
        <v>47</v>
      </c>
      <c r="BD19" s="18" t="s">
        <v>214</v>
      </c>
      <c r="BE19" s="20" t="s">
        <v>214</v>
      </c>
      <c r="BF19" s="24" t="s">
        <v>588</v>
      </c>
      <c r="BG19" s="20" t="s">
        <v>214</v>
      </c>
      <c r="BH19" s="24" t="s">
        <v>592</v>
      </c>
      <c r="BI19" s="18" t="s">
        <v>214</v>
      </c>
      <c r="BJ19" s="18" t="s">
        <v>214</v>
      </c>
      <c r="BK19" s="4" t="s">
        <v>367</v>
      </c>
    </row>
    <row r="20" spans="1:63" s="4" customFormat="1" ht="38.25" x14ac:dyDescent="0.2">
      <c r="A20" s="3" t="s">
        <v>917</v>
      </c>
      <c r="B20" s="20" t="s">
        <v>217</v>
      </c>
      <c r="C20" s="24" t="s">
        <v>382</v>
      </c>
      <c r="D20" s="20" t="s">
        <v>103</v>
      </c>
      <c r="E20" s="24" t="s">
        <v>31</v>
      </c>
      <c r="F20" s="19" t="s">
        <v>26</v>
      </c>
      <c r="G20" s="4" t="s">
        <v>215</v>
      </c>
      <c r="H20" s="26" t="s">
        <v>593</v>
      </c>
      <c r="I20" s="19" t="s">
        <v>26</v>
      </c>
      <c r="J20" s="20" t="s">
        <v>103</v>
      </c>
      <c r="K20" s="20" t="s">
        <v>217</v>
      </c>
      <c r="L20" s="20" t="s">
        <v>217</v>
      </c>
      <c r="M20" s="20" t="s">
        <v>94</v>
      </c>
      <c r="N20" s="20" t="s">
        <v>53</v>
      </c>
      <c r="O20" s="20" t="s">
        <v>94</v>
      </c>
      <c r="P20" s="40" t="s">
        <v>26</v>
      </c>
      <c r="Q20" s="20" t="s">
        <v>217</v>
      </c>
      <c r="R20" s="20" t="s">
        <v>214</v>
      </c>
      <c r="S20" s="20" t="s">
        <v>217</v>
      </c>
      <c r="T20" s="20" t="s">
        <v>31</v>
      </c>
      <c r="U20" s="4" t="s">
        <v>207</v>
      </c>
      <c r="V20" s="20" t="s">
        <v>217</v>
      </c>
      <c r="W20" s="20" t="s">
        <v>217</v>
      </c>
      <c r="X20" s="20" t="s">
        <v>31</v>
      </c>
      <c r="Y20" s="20" t="s">
        <v>215</v>
      </c>
      <c r="Z20" s="40" t="s">
        <v>26</v>
      </c>
      <c r="AA20" s="4" t="s">
        <v>217</v>
      </c>
      <c r="AB20" s="18" t="s">
        <v>268</v>
      </c>
      <c r="AC20" s="24" t="s">
        <v>215</v>
      </c>
      <c r="AD20" s="20" t="s">
        <v>215</v>
      </c>
      <c r="AE20" s="20" t="s">
        <v>31</v>
      </c>
      <c r="AF20" s="20" t="s">
        <v>215</v>
      </c>
      <c r="AG20" s="20" t="s">
        <v>31</v>
      </c>
      <c r="AH20" s="26" t="s">
        <v>593</v>
      </c>
      <c r="AI20" s="20" t="s">
        <v>217</v>
      </c>
      <c r="AJ20" s="20" t="s">
        <v>215</v>
      </c>
      <c r="AK20" s="20" t="s">
        <v>217</v>
      </c>
      <c r="AL20" s="20" t="s">
        <v>217</v>
      </c>
      <c r="AM20" s="20" t="s">
        <v>215</v>
      </c>
      <c r="AN20" s="20" t="s">
        <v>94</v>
      </c>
      <c r="AO20" s="20" t="s">
        <v>217</v>
      </c>
      <c r="AP20" s="20" t="s">
        <v>31</v>
      </c>
      <c r="AQ20" s="20" t="s">
        <v>217</v>
      </c>
      <c r="AR20" s="22" t="s">
        <v>104</v>
      </c>
      <c r="AS20" s="20" t="s">
        <v>31</v>
      </c>
      <c r="AT20" s="20" t="s">
        <v>31</v>
      </c>
      <c r="AU20" s="24" t="s">
        <v>217</v>
      </c>
      <c r="AV20" s="20" t="s">
        <v>215</v>
      </c>
      <c r="AW20" s="20" t="s">
        <v>215</v>
      </c>
      <c r="AX20" s="20" t="s">
        <v>94</v>
      </c>
      <c r="AY20" s="20" t="s">
        <v>94</v>
      </c>
      <c r="AZ20" s="20" t="s">
        <v>31</v>
      </c>
      <c r="BA20" s="20" t="s">
        <v>31</v>
      </c>
      <c r="BB20" s="4" t="s">
        <v>217</v>
      </c>
      <c r="BC20" s="4" t="s">
        <v>268</v>
      </c>
      <c r="BD20" s="20" t="s">
        <v>31</v>
      </c>
      <c r="BE20" s="20" t="s">
        <v>31</v>
      </c>
      <c r="BF20" s="20" t="s">
        <v>22</v>
      </c>
      <c r="BG20" s="20" t="s">
        <v>217</v>
      </c>
      <c r="BH20" s="20" t="s">
        <v>207</v>
      </c>
      <c r="BI20" s="20" t="s">
        <v>31</v>
      </c>
      <c r="BJ20" s="20" t="s">
        <v>31</v>
      </c>
      <c r="BK20" s="4" t="s">
        <v>52</v>
      </c>
    </row>
    <row r="21" spans="1:63" s="4" customFormat="1" ht="38.25" x14ac:dyDescent="0.2">
      <c r="A21" s="3" t="s">
        <v>918</v>
      </c>
      <c r="B21" s="20" t="s">
        <v>216</v>
      </c>
      <c r="C21" s="20" t="s">
        <v>222</v>
      </c>
      <c r="D21" s="20" t="s">
        <v>222</v>
      </c>
      <c r="E21" s="20" t="s">
        <v>214</v>
      </c>
      <c r="F21" s="19" t="s">
        <v>26</v>
      </c>
      <c r="G21" s="4" t="s">
        <v>222</v>
      </c>
      <c r="H21" s="16" t="s">
        <v>594</v>
      </c>
      <c r="I21" s="19" t="s">
        <v>26</v>
      </c>
      <c r="J21" s="20" t="s">
        <v>222</v>
      </c>
      <c r="K21" s="18" t="s">
        <v>222</v>
      </c>
      <c r="L21" s="24" t="s">
        <v>595</v>
      </c>
      <c r="M21" s="20" t="s">
        <v>222</v>
      </c>
      <c r="N21" s="18">
        <v>0</v>
      </c>
      <c r="O21" s="24" t="s">
        <v>215</v>
      </c>
      <c r="P21" s="40" t="s">
        <v>26</v>
      </c>
      <c r="Q21" s="20" t="s">
        <v>222</v>
      </c>
      <c r="R21" s="18" t="s">
        <v>222</v>
      </c>
      <c r="S21" s="20" t="s">
        <v>222</v>
      </c>
      <c r="T21" s="18" t="s">
        <v>222</v>
      </c>
      <c r="U21" s="4" t="s">
        <v>215</v>
      </c>
      <c r="V21" s="18" t="s">
        <v>222</v>
      </c>
      <c r="W21" s="20" t="s">
        <v>222</v>
      </c>
      <c r="X21" s="20" t="s">
        <v>222</v>
      </c>
      <c r="Y21" s="20" t="s">
        <v>222</v>
      </c>
      <c r="Z21" s="40" t="s">
        <v>26</v>
      </c>
      <c r="AA21" s="4" t="s">
        <v>222</v>
      </c>
      <c r="AB21" s="18" t="s">
        <v>54</v>
      </c>
      <c r="AC21" s="20" t="s">
        <v>222</v>
      </c>
      <c r="AD21" s="20" t="s">
        <v>222</v>
      </c>
      <c r="AE21" s="20" t="s">
        <v>222</v>
      </c>
      <c r="AF21" s="20" t="s">
        <v>222</v>
      </c>
      <c r="AG21" s="18" t="s">
        <v>222</v>
      </c>
      <c r="AH21" s="26" t="s">
        <v>596</v>
      </c>
      <c r="AI21" s="18" t="s">
        <v>222</v>
      </c>
      <c r="AJ21" s="20" t="s">
        <v>222</v>
      </c>
      <c r="AK21" s="18" t="s">
        <v>222</v>
      </c>
      <c r="AL21" s="18" t="s">
        <v>222</v>
      </c>
      <c r="AM21" s="20" t="s">
        <v>29</v>
      </c>
      <c r="AN21" s="20" t="s">
        <v>222</v>
      </c>
      <c r="AO21" s="20" t="s">
        <v>34</v>
      </c>
      <c r="AP21" s="18" t="s">
        <v>222</v>
      </c>
      <c r="AQ21" s="18" t="s">
        <v>222</v>
      </c>
      <c r="AR21" s="25" t="s">
        <v>180</v>
      </c>
      <c r="AS21" s="18" t="s">
        <v>222</v>
      </c>
      <c r="AT21" s="18" t="s">
        <v>222</v>
      </c>
      <c r="AU21" s="16" t="s">
        <v>597</v>
      </c>
      <c r="AV21" s="18" t="s">
        <v>222</v>
      </c>
      <c r="AW21" s="20" t="s">
        <v>222</v>
      </c>
      <c r="AX21" s="20" t="s">
        <v>222</v>
      </c>
      <c r="AY21" s="18" t="s">
        <v>222</v>
      </c>
      <c r="AZ21" s="20" t="s">
        <v>222</v>
      </c>
      <c r="BA21" s="18" t="s">
        <v>222</v>
      </c>
      <c r="BB21" s="4" t="s">
        <v>214</v>
      </c>
      <c r="BC21" s="25" t="s">
        <v>919</v>
      </c>
      <c r="BD21" s="18" t="s">
        <v>222</v>
      </c>
      <c r="BE21" s="20" t="s">
        <v>215</v>
      </c>
      <c r="BF21" s="20" t="s">
        <v>216</v>
      </c>
      <c r="BG21" s="20" t="s">
        <v>222</v>
      </c>
      <c r="BH21" s="24" t="s">
        <v>572</v>
      </c>
      <c r="BI21" s="20" t="s">
        <v>598</v>
      </c>
      <c r="BJ21" s="20" t="s">
        <v>222</v>
      </c>
      <c r="BK21" s="4" t="s">
        <v>222</v>
      </c>
    </row>
    <row r="22" spans="1:63" s="4" customFormat="1" ht="38.25" x14ac:dyDescent="0.2">
      <c r="A22" s="3" t="s">
        <v>920</v>
      </c>
      <c r="B22" s="18" t="s">
        <v>214</v>
      </c>
      <c r="C22" s="18" t="s">
        <v>214</v>
      </c>
      <c r="D22" s="18" t="s">
        <v>214</v>
      </c>
      <c r="E22" s="24" t="s">
        <v>356</v>
      </c>
      <c r="F22" s="19" t="s">
        <v>26</v>
      </c>
      <c r="G22" s="18" t="s">
        <v>214</v>
      </c>
      <c r="H22" s="24" t="s">
        <v>214</v>
      </c>
      <c r="I22" s="19" t="s">
        <v>26</v>
      </c>
      <c r="J22" s="18" t="s">
        <v>214</v>
      </c>
      <c r="K22" s="18" t="s">
        <v>214</v>
      </c>
      <c r="L22" s="18" t="s">
        <v>214</v>
      </c>
      <c r="M22" s="20" t="s">
        <v>356</v>
      </c>
      <c r="N22" s="20" t="s">
        <v>305</v>
      </c>
      <c r="O22" s="18" t="s">
        <v>214</v>
      </c>
      <c r="P22" s="40" t="s">
        <v>26</v>
      </c>
      <c r="Q22" s="24" t="s">
        <v>599</v>
      </c>
      <c r="R22" s="18" t="s">
        <v>214</v>
      </c>
      <c r="S22" s="20" t="s">
        <v>356</v>
      </c>
      <c r="T22" s="24" t="s">
        <v>600</v>
      </c>
      <c r="U22" s="4" t="s">
        <v>214</v>
      </c>
      <c r="V22" s="20" t="s">
        <v>601</v>
      </c>
      <c r="W22" s="20" t="s">
        <v>602</v>
      </c>
      <c r="X22" s="24" t="s">
        <v>356</v>
      </c>
      <c r="Y22" s="18" t="s">
        <v>214</v>
      </c>
      <c r="Z22" s="40" t="s">
        <v>26</v>
      </c>
      <c r="AA22" s="4" t="s">
        <v>214</v>
      </c>
      <c r="AB22" s="18" t="s">
        <v>54</v>
      </c>
      <c r="AC22" s="24" t="s">
        <v>599</v>
      </c>
      <c r="AD22" s="18" t="s">
        <v>214</v>
      </c>
      <c r="AE22" s="20" t="s">
        <v>356</v>
      </c>
      <c r="AF22" s="20" t="s">
        <v>603</v>
      </c>
      <c r="AG22" s="18" t="s">
        <v>214</v>
      </c>
      <c r="AH22" s="20" t="s">
        <v>214</v>
      </c>
      <c r="AI22" s="24" t="s">
        <v>604</v>
      </c>
      <c r="AJ22" s="18" t="s">
        <v>214</v>
      </c>
      <c r="AK22" s="18" t="s">
        <v>214</v>
      </c>
      <c r="AL22" s="18" t="s">
        <v>214</v>
      </c>
      <c r="AM22" s="18" t="s">
        <v>214</v>
      </c>
      <c r="AN22" s="22" t="s">
        <v>214</v>
      </c>
      <c r="AO22" s="20" t="s">
        <v>214</v>
      </c>
      <c r="AP22" s="18" t="s">
        <v>214</v>
      </c>
      <c r="AQ22" s="20" t="s">
        <v>356</v>
      </c>
      <c r="AR22" s="22" t="s">
        <v>214</v>
      </c>
      <c r="AS22" s="18" t="s">
        <v>214</v>
      </c>
      <c r="AT22" s="20" t="s">
        <v>356</v>
      </c>
      <c r="AU22" s="24" t="s">
        <v>214</v>
      </c>
      <c r="AV22" s="18" t="s">
        <v>214</v>
      </c>
      <c r="AW22" s="18" t="s">
        <v>214</v>
      </c>
      <c r="AX22" s="18" t="s">
        <v>214</v>
      </c>
      <c r="AY22" s="20" t="s">
        <v>214</v>
      </c>
      <c r="AZ22" s="18" t="s">
        <v>214</v>
      </c>
      <c r="BA22" s="18" t="s">
        <v>214</v>
      </c>
      <c r="BB22" s="18" t="s">
        <v>214</v>
      </c>
      <c r="BC22" s="15" t="s">
        <v>321</v>
      </c>
      <c r="BD22" s="18" t="s">
        <v>214</v>
      </c>
      <c r="BE22" s="18" t="s">
        <v>214</v>
      </c>
      <c r="BF22" s="20" t="s">
        <v>214</v>
      </c>
      <c r="BG22" s="24" t="s">
        <v>356</v>
      </c>
      <c r="BH22" s="24" t="s">
        <v>605</v>
      </c>
      <c r="BI22" s="18" t="s">
        <v>214</v>
      </c>
      <c r="BJ22" s="18" t="s">
        <v>214</v>
      </c>
      <c r="BK22" s="4" t="s">
        <v>364</v>
      </c>
    </row>
    <row r="23" spans="1:63" s="4" customFormat="1" ht="15.75" x14ac:dyDescent="0.2">
      <c r="A23" s="3" t="s">
        <v>921</v>
      </c>
      <c r="B23" s="20" t="s">
        <v>218</v>
      </c>
      <c r="C23" s="18" t="s">
        <v>224</v>
      </c>
      <c r="D23" s="18" t="s">
        <v>224</v>
      </c>
      <c r="E23" s="18" t="s">
        <v>224</v>
      </c>
      <c r="F23" s="24" t="s">
        <v>323</v>
      </c>
      <c r="G23" s="4" t="s">
        <v>224</v>
      </c>
      <c r="H23" s="25" t="s">
        <v>224</v>
      </c>
      <c r="I23" s="4" t="s">
        <v>20</v>
      </c>
      <c r="J23" s="18" t="s">
        <v>224</v>
      </c>
      <c r="K23" s="18" t="s">
        <v>224</v>
      </c>
      <c r="L23" s="18" t="s">
        <v>224</v>
      </c>
      <c r="M23" s="18" t="s">
        <v>224</v>
      </c>
      <c r="N23" s="18" t="s">
        <v>224</v>
      </c>
      <c r="O23" s="20" t="s">
        <v>98</v>
      </c>
      <c r="P23" s="18" t="s">
        <v>181</v>
      </c>
      <c r="Q23" s="18" t="s">
        <v>224</v>
      </c>
      <c r="R23" s="18" t="s">
        <v>224</v>
      </c>
      <c r="S23" s="18" t="s">
        <v>224</v>
      </c>
      <c r="T23" s="18" t="s">
        <v>224</v>
      </c>
      <c r="U23" s="4" t="s">
        <v>224</v>
      </c>
      <c r="V23" s="18" t="s">
        <v>224</v>
      </c>
      <c r="W23" s="18" t="s">
        <v>224</v>
      </c>
      <c r="X23" s="18" t="s">
        <v>224</v>
      </c>
      <c r="Y23" s="18" t="s">
        <v>224</v>
      </c>
      <c r="Z23" s="20" t="s">
        <v>182</v>
      </c>
      <c r="AA23" s="4" t="s">
        <v>224</v>
      </c>
      <c r="AB23" s="18" t="s">
        <v>38</v>
      </c>
      <c r="AC23" s="18" t="s">
        <v>224</v>
      </c>
      <c r="AD23" s="18" t="s">
        <v>224</v>
      </c>
      <c r="AE23" s="18" t="s">
        <v>224</v>
      </c>
      <c r="AF23" s="18" t="s">
        <v>224</v>
      </c>
      <c r="AG23" s="18" t="s">
        <v>224</v>
      </c>
      <c r="AH23" s="18" t="s">
        <v>224</v>
      </c>
      <c r="AI23" s="18" t="s">
        <v>224</v>
      </c>
      <c r="AJ23" s="18" t="s">
        <v>224</v>
      </c>
      <c r="AK23" s="18" t="s">
        <v>224</v>
      </c>
      <c r="AL23" s="18" t="s">
        <v>224</v>
      </c>
      <c r="AM23" s="18" t="s">
        <v>224</v>
      </c>
      <c r="AN23" s="18" t="s">
        <v>224</v>
      </c>
      <c r="AO23" s="18" t="s">
        <v>224</v>
      </c>
      <c r="AP23" s="18" t="s">
        <v>224</v>
      </c>
      <c r="AQ23" s="18" t="s">
        <v>224</v>
      </c>
      <c r="AR23" s="22" t="s">
        <v>224</v>
      </c>
      <c r="AS23" s="18" t="s">
        <v>224</v>
      </c>
      <c r="AT23" s="18" t="s">
        <v>224</v>
      </c>
      <c r="AU23" s="25" t="s">
        <v>224</v>
      </c>
      <c r="AV23" s="18" t="s">
        <v>224</v>
      </c>
      <c r="AW23" s="20" t="s">
        <v>224</v>
      </c>
      <c r="AX23" s="18" t="s">
        <v>224</v>
      </c>
      <c r="AY23" s="18" t="s">
        <v>224</v>
      </c>
      <c r="AZ23" s="18" t="s">
        <v>224</v>
      </c>
      <c r="BA23" s="18" t="s">
        <v>224</v>
      </c>
      <c r="BB23" s="4" t="s">
        <v>224</v>
      </c>
      <c r="BC23" s="18" t="s">
        <v>333</v>
      </c>
      <c r="BD23" s="18" t="s">
        <v>224</v>
      </c>
      <c r="BE23" s="20" t="s">
        <v>98</v>
      </c>
      <c r="BF23" s="24" t="s">
        <v>606</v>
      </c>
      <c r="BG23" s="18" t="s">
        <v>224</v>
      </c>
      <c r="BH23" s="18" t="s">
        <v>224</v>
      </c>
      <c r="BI23" s="18" t="s">
        <v>224</v>
      </c>
      <c r="BJ23" s="18" t="s">
        <v>224</v>
      </c>
      <c r="BK23" s="18" t="s">
        <v>224</v>
      </c>
    </row>
    <row r="24" spans="1:63" s="4" customFormat="1" ht="15.75" x14ac:dyDescent="0.2">
      <c r="A24" s="3" t="s">
        <v>922</v>
      </c>
      <c r="B24" s="18" t="s">
        <v>224</v>
      </c>
      <c r="C24" s="18" t="s">
        <v>224</v>
      </c>
      <c r="D24" s="18" t="s">
        <v>224</v>
      </c>
      <c r="E24" s="18" t="s">
        <v>224</v>
      </c>
      <c r="F24" s="24" t="s">
        <v>324</v>
      </c>
      <c r="G24" s="4" t="s">
        <v>224</v>
      </c>
      <c r="H24" s="25" t="s">
        <v>224</v>
      </c>
      <c r="I24" s="4" t="s">
        <v>21</v>
      </c>
      <c r="J24" s="18" t="s">
        <v>224</v>
      </c>
      <c r="K24" s="18" t="s">
        <v>224</v>
      </c>
      <c r="L24" s="18" t="s">
        <v>224</v>
      </c>
      <c r="M24" s="18" t="s">
        <v>224</v>
      </c>
      <c r="N24" s="18" t="s">
        <v>224</v>
      </c>
      <c r="O24" s="18" t="s">
        <v>224</v>
      </c>
      <c r="P24" s="18" t="s">
        <v>183</v>
      </c>
      <c r="Q24" s="18" t="s">
        <v>224</v>
      </c>
      <c r="R24" s="18" t="s">
        <v>224</v>
      </c>
      <c r="S24" s="18" t="s">
        <v>224</v>
      </c>
      <c r="T24" s="18" t="s">
        <v>224</v>
      </c>
      <c r="U24" s="4" t="s">
        <v>224</v>
      </c>
      <c r="V24" s="18" t="s">
        <v>224</v>
      </c>
      <c r="W24" s="18" t="s">
        <v>224</v>
      </c>
      <c r="X24" s="18" t="s">
        <v>224</v>
      </c>
      <c r="Y24" s="18" t="s">
        <v>224</v>
      </c>
      <c r="Z24" s="20" t="s">
        <v>338</v>
      </c>
      <c r="AA24" s="4" t="s">
        <v>224</v>
      </c>
      <c r="AB24" s="18" t="s">
        <v>39</v>
      </c>
      <c r="AC24" s="18" t="s">
        <v>224</v>
      </c>
      <c r="AD24" s="18" t="s">
        <v>224</v>
      </c>
      <c r="AE24" s="18" t="s">
        <v>224</v>
      </c>
      <c r="AF24" s="18" t="s">
        <v>224</v>
      </c>
      <c r="AG24" s="18" t="s">
        <v>224</v>
      </c>
      <c r="AH24" s="18" t="s">
        <v>224</v>
      </c>
      <c r="AI24" s="18" t="s">
        <v>224</v>
      </c>
      <c r="AJ24" s="18" t="s">
        <v>224</v>
      </c>
      <c r="AK24" s="18" t="s">
        <v>224</v>
      </c>
      <c r="AL24" s="18" t="s">
        <v>224</v>
      </c>
      <c r="AM24" s="18" t="s">
        <v>224</v>
      </c>
      <c r="AN24" s="18" t="s">
        <v>224</v>
      </c>
      <c r="AO24" s="18" t="s">
        <v>224</v>
      </c>
      <c r="AP24" s="18" t="s">
        <v>224</v>
      </c>
      <c r="AQ24" s="18" t="s">
        <v>224</v>
      </c>
      <c r="AR24" s="22" t="s">
        <v>224</v>
      </c>
      <c r="AS24" s="18" t="s">
        <v>224</v>
      </c>
      <c r="AT24" s="18" t="s">
        <v>224</v>
      </c>
      <c r="AU24" s="25" t="s">
        <v>224</v>
      </c>
      <c r="AV24" s="18" t="s">
        <v>224</v>
      </c>
      <c r="AW24" s="20" t="s">
        <v>224</v>
      </c>
      <c r="AX24" s="18" t="s">
        <v>224</v>
      </c>
      <c r="AY24" s="18" t="s">
        <v>224</v>
      </c>
      <c r="AZ24" s="18" t="s">
        <v>224</v>
      </c>
      <c r="BA24" s="18" t="s">
        <v>224</v>
      </c>
      <c r="BB24" s="4" t="s">
        <v>224</v>
      </c>
      <c r="BC24" s="18" t="s">
        <v>332</v>
      </c>
      <c r="BD24" s="18" t="s">
        <v>224</v>
      </c>
      <c r="BE24" s="20" t="s">
        <v>200</v>
      </c>
      <c r="BF24" s="18" t="s">
        <v>200</v>
      </c>
      <c r="BG24" s="18" t="s">
        <v>224</v>
      </c>
      <c r="BH24" s="18" t="s">
        <v>224</v>
      </c>
      <c r="BI24" s="18" t="s">
        <v>224</v>
      </c>
      <c r="BJ24" s="18" t="s">
        <v>224</v>
      </c>
      <c r="BK24" s="18" t="s">
        <v>224</v>
      </c>
    </row>
    <row r="25" spans="1:63" s="4" customFormat="1" ht="47.25" x14ac:dyDescent="0.2">
      <c r="A25" s="9" t="s">
        <v>240</v>
      </c>
      <c r="B25" s="18" t="s">
        <v>214</v>
      </c>
      <c r="C25" s="20" t="s">
        <v>222</v>
      </c>
      <c r="D25" s="20" t="s">
        <v>222</v>
      </c>
      <c r="E25" s="24" t="s">
        <v>222</v>
      </c>
      <c r="F25" s="4" t="s">
        <v>208</v>
      </c>
      <c r="G25" s="20" t="s">
        <v>222</v>
      </c>
      <c r="H25" s="24" t="s">
        <v>222</v>
      </c>
      <c r="I25" s="4" t="s">
        <v>22</v>
      </c>
      <c r="J25" s="20" t="s">
        <v>222</v>
      </c>
      <c r="K25" s="20" t="s">
        <v>222</v>
      </c>
      <c r="L25" s="20" t="s">
        <v>222</v>
      </c>
      <c r="M25" s="20" t="s">
        <v>222</v>
      </c>
      <c r="N25" s="18" t="s">
        <v>222</v>
      </c>
      <c r="O25" s="20" t="s">
        <v>214</v>
      </c>
      <c r="P25" s="20" t="s">
        <v>184</v>
      </c>
      <c r="Q25" s="20" t="s">
        <v>222</v>
      </c>
      <c r="R25" s="20" t="s">
        <v>222</v>
      </c>
      <c r="S25" s="20" t="s">
        <v>222</v>
      </c>
      <c r="T25" s="20" t="s">
        <v>222</v>
      </c>
      <c r="U25" s="20" t="s">
        <v>222</v>
      </c>
      <c r="V25" s="20" t="s">
        <v>222</v>
      </c>
      <c r="W25" s="24" t="s">
        <v>222</v>
      </c>
      <c r="X25" s="24" t="s">
        <v>222</v>
      </c>
      <c r="Y25" s="25" t="s">
        <v>222</v>
      </c>
      <c r="Z25" s="20" t="s">
        <v>103</v>
      </c>
      <c r="AA25" s="24" t="s">
        <v>222</v>
      </c>
      <c r="AB25" s="25" t="s">
        <v>215</v>
      </c>
      <c r="AC25" s="24" t="s">
        <v>222</v>
      </c>
      <c r="AD25" s="24" t="s">
        <v>222</v>
      </c>
      <c r="AE25" s="20" t="s">
        <v>222</v>
      </c>
      <c r="AF25" s="20" t="s">
        <v>222</v>
      </c>
      <c r="AG25" s="20" t="s">
        <v>222</v>
      </c>
      <c r="AH25" s="24" t="s">
        <v>222</v>
      </c>
      <c r="AI25" s="20" t="s">
        <v>222</v>
      </c>
      <c r="AJ25" s="20" t="s">
        <v>222</v>
      </c>
      <c r="AK25" s="20" t="s">
        <v>222</v>
      </c>
      <c r="AL25" s="20" t="s">
        <v>222</v>
      </c>
      <c r="AM25" s="18" t="s">
        <v>222</v>
      </c>
      <c r="AN25" s="20" t="s">
        <v>222</v>
      </c>
      <c r="AO25" s="20" t="s">
        <v>222</v>
      </c>
      <c r="AP25" s="20" t="s">
        <v>222</v>
      </c>
      <c r="AQ25" s="20" t="s">
        <v>222</v>
      </c>
      <c r="AR25" s="18" t="s">
        <v>34</v>
      </c>
      <c r="AS25" s="20" t="s">
        <v>222</v>
      </c>
      <c r="AT25" s="20" t="s">
        <v>222</v>
      </c>
      <c r="AU25" s="24" t="s">
        <v>222</v>
      </c>
      <c r="AV25" s="20" t="s">
        <v>222</v>
      </c>
      <c r="AW25" s="13" t="s">
        <v>222</v>
      </c>
      <c r="AX25" s="24" t="s">
        <v>222</v>
      </c>
      <c r="AY25" s="24" t="s">
        <v>222</v>
      </c>
      <c r="AZ25" s="24" t="s">
        <v>222</v>
      </c>
      <c r="BA25" s="39" t="s">
        <v>222</v>
      </c>
      <c r="BB25" s="24" t="s">
        <v>222</v>
      </c>
      <c r="BC25" s="25" t="s">
        <v>1084</v>
      </c>
      <c r="BD25" s="24" t="s">
        <v>222</v>
      </c>
      <c r="BE25" s="18" t="s">
        <v>214</v>
      </c>
      <c r="BF25" s="18" t="s">
        <v>214</v>
      </c>
      <c r="BG25" s="24" t="s">
        <v>222</v>
      </c>
      <c r="BH25" s="24" t="s">
        <v>222</v>
      </c>
      <c r="BI25" s="24" t="s">
        <v>222</v>
      </c>
      <c r="BJ25" s="24" t="s">
        <v>222</v>
      </c>
      <c r="BK25" s="26" t="s">
        <v>222</v>
      </c>
    </row>
    <row r="26" spans="1:63" s="13" customFormat="1" ht="63.75" x14ac:dyDescent="0.2">
      <c r="A26" s="14" t="s">
        <v>241</v>
      </c>
      <c r="B26" s="24" t="s">
        <v>1005</v>
      </c>
      <c r="C26" s="26" t="s">
        <v>1002</v>
      </c>
      <c r="D26" s="24" t="s">
        <v>1003</v>
      </c>
      <c r="E26" s="24" t="s">
        <v>1004</v>
      </c>
      <c r="F26" s="26" t="s">
        <v>1006</v>
      </c>
      <c r="G26" s="24" t="s">
        <v>1008</v>
      </c>
      <c r="H26" s="24" t="s">
        <v>1050</v>
      </c>
      <c r="I26" s="20" t="s">
        <v>278</v>
      </c>
      <c r="J26" s="24" t="s">
        <v>1009</v>
      </c>
      <c r="K26" s="24" t="s">
        <v>1010</v>
      </c>
      <c r="L26" s="24" t="s">
        <v>1010</v>
      </c>
      <c r="M26" s="24" t="s">
        <v>1000</v>
      </c>
      <c r="N26" s="24" t="s">
        <v>1000</v>
      </c>
      <c r="O26" s="20" t="s">
        <v>280</v>
      </c>
      <c r="P26" s="20" t="s">
        <v>281</v>
      </c>
      <c r="Q26" s="24" t="s">
        <v>1051</v>
      </c>
      <c r="R26" s="24" t="s">
        <v>1011</v>
      </c>
      <c r="S26" s="20" t="s">
        <v>1012</v>
      </c>
      <c r="T26" s="24" t="s">
        <v>1013</v>
      </c>
      <c r="U26" s="24" t="s">
        <v>1014</v>
      </c>
      <c r="V26" s="24" t="s">
        <v>1015</v>
      </c>
      <c r="W26" s="24" t="s">
        <v>1016</v>
      </c>
      <c r="X26" s="24" t="s">
        <v>1017</v>
      </c>
      <c r="Y26" s="24" t="s">
        <v>1018</v>
      </c>
      <c r="Z26" s="24" t="s">
        <v>287</v>
      </c>
      <c r="AA26" s="24" t="s">
        <v>1019</v>
      </c>
      <c r="AB26" s="24" t="s">
        <v>288</v>
      </c>
      <c r="AC26" s="24" t="s">
        <v>1020</v>
      </c>
      <c r="AD26" s="24" t="s">
        <v>1021</v>
      </c>
      <c r="AE26" s="24" t="s">
        <v>1022</v>
      </c>
      <c r="AF26" s="24" t="s">
        <v>1023</v>
      </c>
      <c r="AG26" s="24" t="s">
        <v>1024</v>
      </c>
      <c r="AH26" s="24" t="s">
        <v>1025</v>
      </c>
      <c r="AI26" s="24" t="s">
        <v>1026</v>
      </c>
      <c r="AJ26" s="24" t="s">
        <v>1027</v>
      </c>
      <c r="AK26" s="24" t="s">
        <v>1028</v>
      </c>
      <c r="AL26" s="24" t="s">
        <v>1029</v>
      </c>
      <c r="AM26" s="20" t="s">
        <v>1030</v>
      </c>
      <c r="AN26" s="20" t="s">
        <v>1031</v>
      </c>
      <c r="AO26" s="20" t="s">
        <v>1032</v>
      </c>
      <c r="AP26" s="20" t="s">
        <v>1034</v>
      </c>
      <c r="AQ26" s="20" t="s">
        <v>1033</v>
      </c>
      <c r="AR26" s="20" t="s">
        <v>1036</v>
      </c>
      <c r="AS26" s="20" t="s">
        <v>1026</v>
      </c>
      <c r="AT26" s="20" t="s">
        <v>1037</v>
      </c>
      <c r="AU26" s="26" t="s">
        <v>1038</v>
      </c>
      <c r="AV26" s="24" t="s">
        <v>1040</v>
      </c>
      <c r="AW26" s="23" t="s">
        <v>1041</v>
      </c>
      <c r="AX26" s="24" t="s">
        <v>1042</v>
      </c>
      <c r="AY26" s="24" t="s">
        <v>1043</v>
      </c>
      <c r="AZ26" s="26" t="s">
        <v>1026</v>
      </c>
      <c r="BA26" s="39" t="s">
        <v>1044</v>
      </c>
      <c r="BB26" s="24" t="s">
        <v>1028</v>
      </c>
      <c r="BC26" s="24" t="s">
        <v>1001</v>
      </c>
      <c r="BD26" s="24" t="s">
        <v>1026</v>
      </c>
      <c r="BE26" s="24" t="s">
        <v>297</v>
      </c>
      <c r="BF26" s="39" t="s">
        <v>1045</v>
      </c>
      <c r="BG26" s="24" t="s">
        <v>1046</v>
      </c>
      <c r="BH26" s="24" t="s">
        <v>1022</v>
      </c>
      <c r="BI26" s="24" t="s">
        <v>1047</v>
      </c>
      <c r="BJ26" s="24" t="s">
        <v>1048</v>
      </c>
      <c r="BK26" s="26" t="s">
        <v>1049</v>
      </c>
    </row>
    <row r="27" spans="1:63" s="10" customFormat="1" ht="76.5" x14ac:dyDescent="0.2">
      <c r="A27" s="11" t="s">
        <v>923</v>
      </c>
      <c r="B27" s="20" t="s">
        <v>607</v>
      </c>
      <c r="C27" s="24" t="s">
        <v>101</v>
      </c>
      <c r="D27" s="24" t="s">
        <v>101</v>
      </c>
      <c r="E27" s="24" t="s">
        <v>357</v>
      </c>
      <c r="F27" s="18" t="s">
        <v>26</v>
      </c>
      <c r="G27" s="24" t="s">
        <v>348</v>
      </c>
      <c r="H27" s="24" t="s">
        <v>608</v>
      </c>
      <c r="I27" s="18" t="s">
        <v>26</v>
      </c>
      <c r="J27" s="24" t="s">
        <v>609</v>
      </c>
      <c r="K27" s="20" t="s">
        <v>610</v>
      </c>
      <c r="L27" s="24" t="s">
        <v>611</v>
      </c>
      <c r="M27" s="20" t="s">
        <v>612</v>
      </c>
      <c r="N27" s="18" t="s">
        <v>26</v>
      </c>
      <c r="O27" s="24" t="s">
        <v>331</v>
      </c>
      <c r="P27" s="40" t="s">
        <v>26</v>
      </c>
      <c r="Q27" s="24" t="s">
        <v>613</v>
      </c>
      <c r="R27" s="24" t="s">
        <v>614</v>
      </c>
      <c r="S27" s="20" t="s">
        <v>615</v>
      </c>
      <c r="T27" s="24" t="s">
        <v>348</v>
      </c>
      <c r="U27" s="10" t="s">
        <v>348</v>
      </c>
      <c r="V27" s="20" t="s">
        <v>616</v>
      </c>
      <c r="W27" s="20" t="s">
        <v>617</v>
      </c>
      <c r="X27" s="24" t="s">
        <v>616</v>
      </c>
      <c r="Y27" s="20" t="s">
        <v>615</v>
      </c>
      <c r="Z27" s="40" t="s">
        <v>26</v>
      </c>
      <c r="AA27" s="47" t="s">
        <v>924</v>
      </c>
      <c r="AB27" s="18" t="s">
        <v>26</v>
      </c>
      <c r="AC27" s="24" t="s">
        <v>618</v>
      </c>
      <c r="AD27" s="24" t="s">
        <v>619</v>
      </c>
      <c r="AE27" s="20" t="s">
        <v>620</v>
      </c>
      <c r="AF27" s="40" t="s">
        <v>621</v>
      </c>
      <c r="AG27" s="37" t="s">
        <v>622</v>
      </c>
      <c r="AH27" s="24" t="s">
        <v>623</v>
      </c>
      <c r="AI27" s="24" t="s">
        <v>624</v>
      </c>
      <c r="AJ27" s="20" t="s">
        <v>625</v>
      </c>
      <c r="AK27" s="24" t="s">
        <v>626</v>
      </c>
      <c r="AL27" s="20" t="s">
        <v>627</v>
      </c>
      <c r="AM27" s="20" t="s">
        <v>615</v>
      </c>
      <c r="AN27" s="24" t="s">
        <v>615</v>
      </c>
      <c r="AO27" s="24" t="s">
        <v>628</v>
      </c>
      <c r="AP27" s="20" t="s">
        <v>629</v>
      </c>
      <c r="AQ27" s="20" t="s">
        <v>348</v>
      </c>
      <c r="AR27" s="48" t="s">
        <v>925</v>
      </c>
      <c r="AS27" s="20" t="s">
        <v>616</v>
      </c>
      <c r="AT27" s="20" t="s">
        <v>630</v>
      </c>
      <c r="AU27" s="24" t="s">
        <v>631</v>
      </c>
      <c r="AV27" s="24" t="s">
        <v>632</v>
      </c>
      <c r="AW27" s="25" t="s">
        <v>372</v>
      </c>
      <c r="AX27" s="20" t="s">
        <v>348</v>
      </c>
      <c r="AY27" s="20" t="s">
        <v>633</v>
      </c>
      <c r="AZ27" s="20" t="s">
        <v>348</v>
      </c>
      <c r="BA27" s="20" t="s">
        <v>634</v>
      </c>
      <c r="BB27" s="24" t="s">
        <v>926</v>
      </c>
      <c r="BC27" s="24" t="s">
        <v>317</v>
      </c>
      <c r="BD27" s="20" t="s">
        <v>635</v>
      </c>
      <c r="BE27" s="24" t="s">
        <v>636</v>
      </c>
      <c r="BF27" s="24" t="s">
        <v>637</v>
      </c>
      <c r="BG27" s="24" t="s">
        <v>635</v>
      </c>
      <c r="BH27" s="24" t="s">
        <v>616</v>
      </c>
      <c r="BI27" s="20" t="s">
        <v>615</v>
      </c>
      <c r="BJ27" s="20" t="s">
        <v>638</v>
      </c>
      <c r="BK27" s="20" t="s">
        <v>368</v>
      </c>
    </row>
    <row r="28" spans="1:63" s="4" customFormat="1" ht="89.25" x14ac:dyDescent="0.2">
      <c r="A28" s="3" t="s">
        <v>242</v>
      </c>
      <c r="B28" s="18" t="s">
        <v>219</v>
      </c>
      <c r="C28" s="24" t="s">
        <v>383</v>
      </c>
      <c r="D28" s="20" t="s">
        <v>219</v>
      </c>
      <c r="E28" s="20" t="s">
        <v>96</v>
      </c>
      <c r="F28" s="4" t="s">
        <v>96</v>
      </c>
      <c r="G28" s="4" t="s">
        <v>96</v>
      </c>
      <c r="H28" s="24" t="s">
        <v>219</v>
      </c>
      <c r="I28" s="4" t="s">
        <v>96</v>
      </c>
      <c r="J28" s="20" t="s">
        <v>219</v>
      </c>
      <c r="K28" s="20" t="s">
        <v>219</v>
      </c>
      <c r="L28" s="20" t="s">
        <v>219</v>
      </c>
      <c r="M28" s="20" t="s">
        <v>219</v>
      </c>
      <c r="N28" s="20" t="s">
        <v>282</v>
      </c>
      <c r="O28" s="20" t="s">
        <v>96</v>
      </c>
      <c r="P28" s="20" t="s">
        <v>96</v>
      </c>
      <c r="Q28" s="20" t="s">
        <v>105</v>
      </c>
      <c r="R28" s="20" t="s">
        <v>219</v>
      </c>
      <c r="S28" s="20" t="s">
        <v>219</v>
      </c>
      <c r="T28" s="24" t="s">
        <v>219</v>
      </c>
      <c r="U28" s="4" t="s">
        <v>219</v>
      </c>
      <c r="V28" s="20" t="s">
        <v>219</v>
      </c>
      <c r="W28" s="20" t="s">
        <v>639</v>
      </c>
      <c r="X28" s="20" t="s">
        <v>219</v>
      </c>
      <c r="Y28" s="20" t="s">
        <v>219</v>
      </c>
      <c r="Z28" s="20" t="s">
        <v>96</v>
      </c>
      <c r="AA28" s="4" t="s">
        <v>219</v>
      </c>
      <c r="AB28" s="18" t="s">
        <v>100</v>
      </c>
      <c r="AC28" s="20" t="s">
        <v>219</v>
      </c>
      <c r="AD28" s="20" t="s">
        <v>219</v>
      </c>
      <c r="AE28" s="20" t="s">
        <v>219</v>
      </c>
      <c r="AF28" s="20" t="s">
        <v>219</v>
      </c>
      <c r="AG28" s="20" t="s">
        <v>219</v>
      </c>
      <c r="AH28" s="20" t="s">
        <v>219</v>
      </c>
      <c r="AI28" s="20" t="s">
        <v>219</v>
      </c>
      <c r="AJ28" s="20" t="s">
        <v>105</v>
      </c>
      <c r="AK28" s="20" t="s">
        <v>219</v>
      </c>
      <c r="AL28" s="20" t="s">
        <v>219</v>
      </c>
      <c r="AM28" s="20" t="s">
        <v>219</v>
      </c>
      <c r="AN28" s="20" t="s">
        <v>219</v>
      </c>
      <c r="AO28" s="24" t="s">
        <v>640</v>
      </c>
      <c r="AP28" s="20" t="s">
        <v>219</v>
      </c>
      <c r="AQ28" s="20" t="s">
        <v>641</v>
      </c>
      <c r="AR28" s="22" t="s">
        <v>105</v>
      </c>
      <c r="AS28" s="20" t="s">
        <v>219</v>
      </c>
      <c r="AT28" s="20" t="s">
        <v>219</v>
      </c>
      <c r="AU28" s="24" t="s">
        <v>219</v>
      </c>
      <c r="AV28" s="20" t="s">
        <v>219</v>
      </c>
      <c r="AW28" s="20" t="s">
        <v>219</v>
      </c>
      <c r="AX28" s="20" t="s">
        <v>96</v>
      </c>
      <c r="AY28" s="20" t="s">
        <v>219</v>
      </c>
      <c r="AZ28" s="20" t="s">
        <v>219</v>
      </c>
      <c r="BA28" s="20" t="s">
        <v>105</v>
      </c>
      <c r="BB28" s="4" t="s">
        <v>219</v>
      </c>
      <c r="BC28" s="4" t="s">
        <v>316</v>
      </c>
      <c r="BD28" s="20" t="s">
        <v>219</v>
      </c>
      <c r="BE28" s="20" t="s">
        <v>96</v>
      </c>
      <c r="BF28" s="20" t="s">
        <v>96</v>
      </c>
      <c r="BG28" s="20" t="s">
        <v>96</v>
      </c>
      <c r="BH28" s="20" t="s">
        <v>219</v>
      </c>
      <c r="BI28" s="20" t="s">
        <v>219</v>
      </c>
      <c r="BJ28" s="20" t="s">
        <v>219</v>
      </c>
      <c r="BK28" s="4" t="s">
        <v>369</v>
      </c>
    </row>
    <row r="29" spans="1:63" s="4" customFormat="1" ht="31.5" x14ac:dyDescent="0.2">
      <c r="A29" s="3" t="s">
        <v>243</v>
      </c>
      <c r="B29" s="20" t="s">
        <v>254</v>
      </c>
      <c r="C29" s="18" t="s">
        <v>97</v>
      </c>
      <c r="D29" s="20" t="s">
        <v>254</v>
      </c>
      <c r="E29" s="20" t="s">
        <v>258</v>
      </c>
      <c r="F29" s="4" t="s">
        <v>254</v>
      </c>
      <c r="G29" s="4" t="s">
        <v>256</v>
      </c>
      <c r="H29" s="24" t="s">
        <v>254</v>
      </c>
      <c r="I29" s="4" t="s">
        <v>134</v>
      </c>
      <c r="J29" s="24" t="s">
        <v>254</v>
      </c>
      <c r="K29" s="18" t="s">
        <v>254</v>
      </c>
      <c r="L29" s="20" t="s">
        <v>254</v>
      </c>
      <c r="M29" s="20" t="s">
        <v>254</v>
      </c>
      <c r="N29" s="20" t="s">
        <v>101</v>
      </c>
      <c r="O29" s="20" t="s">
        <v>254</v>
      </c>
      <c r="P29" s="24" t="s">
        <v>254</v>
      </c>
      <c r="Q29" s="18" t="s">
        <v>254</v>
      </c>
      <c r="R29" s="24" t="s">
        <v>254</v>
      </c>
      <c r="S29" s="20" t="s">
        <v>254</v>
      </c>
      <c r="T29" s="24" t="s">
        <v>256</v>
      </c>
      <c r="U29" s="4" t="s">
        <v>254</v>
      </c>
      <c r="V29" s="20" t="s">
        <v>256</v>
      </c>
      <c r="W29" s="20" t="s">
        <v>642</v>
      </c>
      <c r="X29" s="20" t="s">
        <v>254</v>
      </c>
      <c r="Y29" s="20" t="s">
        <v>643</v>
      </c>
      <c r="Z29" s="20" t="s">
        <v>254</v>
      </c>
      <c r="AA29" s="15" t="s">
        <v>350</v>
      </c>
      <c r="AB29" s="18" t="s">
        <v>101</v>
      </c>
      <c r="AC29" s="20" t="s">
        <v>254</v>
      </c>
      <c r="AD29" s="24" t="s">
        <v>644</v>
      </c>
      <c r="AE29" s="20" t="s">
        <v>254</v>
      </c>
      <c r="AF29" s="20" t="s">
        <v>350</v>
      </c>
      <c r="AG29" s="20" t="s">
        <v>254</v>
      </c>
      <c r="AH29" s="24" t="s">
        <v>254</v>
      </c>
      <c r="AI29" s="24" t="s">
        <v>254</v>
      </c>
      <c r="AJ29" s="20" t="s">
        <v>256</v>
      </c>
      <c r="AK29" s="24" t="s">
        <v>254</v>
      </c>
      <c r="AL29" s="20" t="s">
        <v>256</v>
      </c>
      <c r="AM29" s="20" t="s">
        <v>518</v>
      </c>
      <c r="AN29" s="20" t="s">
        <v>258</v>
      </c>
      <c r="AO29" s="24" t="s">
        <v>254</v>
      </c>
      <c r="AP29" s="18" t="s">
        <v>134</v>
      </c>
      <c r="AQ29" s="18" t="s">
        <v>254</v>
      </c>
      <c r="AR29" s="22" t="s">
        <v>254</v>
      </c>
      <c r="AS29" s="20" t="s">
        <v>254</v>
      </c>
      <c r="AT29" s="20" t="s">
        <v>254</v>
      </c>
      <c r="AU29" s="24" t="s">
        <v>254</v>
      </c>
      <c r="AV29" s="13" t="s">
        <v>170</v>
      </c>
      <c r="AW29" s="20" t="s">
        <v>254</v>
      </c>
      <c r="AX29" s="20" t="s">
        <v>254</v>
      </c>
      <c r="AY29" s="20" t="s">
        <v>254</v>
      </c>
      <c r="AZ29" s="20" t="s">
        <v>254</v>
      </c>
      <c r="BA29" s="20" t="s">
        <v>256</v>
      </c>
      <c r="BB29" s="4" t="s">
        <v>254</v>
      </c>
      <c r="BC29" s="4" t="s">
        <v>254</v>
      </c>
      <c r="BD29" s="20" t="s">
        <v>134</v>
      </c>
      <c r="BE29" s="24" t="s">
        <v>350</v>
      </c>
      <c r="BF29" s="24" t="s">
        <v>256</v>
      </c>
      <c r="BG29" s="24" t="s">
        <v>254</v>
      </c>
      <c r="BH29" s="20" t="s">
        <v>254</v>
      </c>
      <c r="BI29" s="20" t="s">
        <v>254</v>
      </c>
      <c r="BJ29" s="18" t="s">
        <v>258</v>
      </c>
      <c r="BK29" s="4" t="s">
        <v>256</v>
      </c>
    </row>
    <row r="30" spans="1:63" s="4" customFormat="1" ht="51" x14ac:dyDescent="0.2">
      <c r="A30" s="3" t="s">
        <v>244</v>
      </c>
      <c r="B30" s="20" t="s">
        <v>220</v>
      </c>
      <c r="C30" s="20" t="s">
        <v>98</v>
      </c>
      <c r="D30" s="24" t="s">
        <v>218</v>
      </c>
      <c r="E30" s="24" t="s">
        <v>358</v>
      </c>
      <c r="F30" s="24" t="s">
        <v>325</v>
      </c>
      <c r="G30" s="20" t="s">
        <v>279</v>
      </c>
      <c r="H30" s="24" t="s">
        <v>155</v>
      </c>
      <c r="I30" s="4" t="s">
        <v>23</v>
      </c>
      <c r="J30" s="24" t="s">
        <v>225</v>
      </c>
      <c r="K30" s="20" t="s">
        <v>209</v>
      </c>
      <c r="L30" s="20" t="s">
        <v>209</v>
      </c>
      <c r="M30" s="20" t="s">
        <v>220</v>
      </c>
      <c r="N30" s="20" t="s">
        <v>283</v>
      </c>
      <c r="O30" s="20" t="s">
        <v>202</v>
      </c>
      <c r="P30" s="20" t="s">
        <v>284</v>
      </c>
      <c r="Q30" s="20" t="s">
        <v>17</v>
      </c>
      <c r="R30" s="24" t="s">
        <v>98</v>
      </c>
      <c r="S30" s="20" t="s">
        <v>606</v>
      </c>
      <c r="T30" s="20" t="s">
        <v>17</v>
      </c>
      <c r="U30" s="20" t="s">
        <v>347</v>
      </c>
      <c r="V30" s="20" t="s">
        <v>203</v>
      </c>
      <c r="W30" s="24" t="s">
        <v>606</v>
      </c>
      <c r="X30" s="24" t="s">
        <v>225</v>
      </c>
      <c r="Y30" s="20" t="s">
        <v>218</v>
      </c>
      <c r="Z30" s="20" t="s">
        <v>188</v>
      </c>
      <c r="AA30" s="4" t="s">
        <v>118</v>
      </c>
      <c r="AB30" s="18" t="s">
        <v>40</v>
      </c>
      <c r="AC30" s="24" t="s">
        <v>274</v>
      </c>
      <c r="AD30" s="25" t="s">
        <v>155</v>
      </c>
      <c r="AE30" s="20" t="s">
        <v>48</v>
      </c>
      <c r="AF30" s="20" t="s">
        <v>48</v>
      </c>
      <c r="AG30" s="20" t="s">
        <v>155</v>
      </c>
      <c r="AH30" s="24" t="s">
        <v>209</v>
      </c>
      <c r="AI30" s="24" t="s">
        <v>645</v>
      </c>
      <c r="AJ30" s="20" t="s">
        <v>157</v>
      </c>
      <c r="AK30" s="20" t="s">
        <v>159</v>
      </c>
      <c r="AL30" s="23" t="s">
        <v>225</v>
      </c>
      <c r="AM30" s="20" t="s">
        <v>43</v>
      </c>
      <c r="AN30" s="24" t="s">
        <v>225</v>
      </c>
      <c r="AO30" s="23" t="s">
        <v>209</v>
      </c>
      <c r="AP30" s="20" t="s">
        <v>606</v>
      </c>
      <c r="AQ30" s="20" t="s">
        <v>225</v>
      </c>
      <c r="AR30" s="18" t="s">
        <v>202</v>
      </c>
      <c r="AS30" s="20" t="s">
        <v>225</v>
      </c>
      <c r="AT30" s="20" t="s">
        <v>220</v>
      </c>
      <c r="AU30" s="24" t="s">
        <v>48</v>
      </c>
      <c r="AV30" s="20" t="s">
        <v>218</v>
      </c>
      <c r="AW30" s="20" t="s">
        <v>218</v>
      </c>
      <c r="AX30" s="20" t="s">
        <v>209</v>
      </c>
      <c r="AY30" s="24" t="s">
        <v>299</v>
      </c>
      <c r="AZ30" s="20" t="s">
        <v>48</v>
      </c>
      <c r="BA30" s="20" t="s">
        <v>76</v>
      </c>
      <c r="BB30" s="4" t="s">
        <v>43</v>
      </c>
      <c r="BC30" s="4" t="s">
        <v>99</v>
      </c>
      <c r="BD30" s="24" t="s">
        <v>48</v>
      </c>
      <c r="BE30" s="24" t="s">
        <v>43</v>
      </c>
      <c r="BF30" s="25" t="s">
        <v>157</v>
      </c>
      <c r="BG30" s="24" t="s">
        <v>155</v>
      </c>
      <c r="BH30" s="24" t="s">
        <v>646</v>
      </c>
      <c r="BI30" s="24" t="s">
        <v>606</v>
      </c>
      <c r="BJ30" s="20" t="s">
        <v>40</v>
      </c>
      <c r="BK30" s="24" t="s">
        <v>98</v>
      </c>
    </row>
    <row r="31" spans="1:63" s="4" customFormat="1" ht="38.25" x14ac:dyDescent="0.2">
      <c r="A31" s="3" t="s">
        <v>245</v>
      </c>
      <c r="B31" s="20" t="s">
        <v>221</v>
      </c>
      <c r="C31" s="20" t="s">
        <v>99</v>
      </c>
      <c r="D31" s="20" t="s">
        <v>119</v>
      </c>
      <c r="E31" s="24" t="s">
        <v>927</v>
      </c>
      <c r="F31" s="4" t="s">
        <v>928</v>
      </c>
      <c r="G31" s="4" t="s">
        <v>362</v>
      </c>
      <c r="H31" s="24" t="s">
        <v>647</v>
      </c>
      <c r="I31" s="4" t="s">
        <v>24</v>
      </c>
      <c r="J31" s="20" t="s">
        <v>292</v>
      </c>
      <c r="K31" s="20" t="s">
        <v>210</v>
      </c>
      <c r="L31" s="20" t="s">
        <v>212</v>
      </c>
      <c r="M31" s="20" t="s">
        <v>210</v>
      </c>
      <c r="N31" s="20" t="s">
        <v>185</v>
      </c>
      <c r="O31" s="20" t="s">
        <v>186</v>
      </c>
      <c r="P31" s="20" t="s">
        <v>189</v>
      </c>
      <c r="Q31" s="20" t="s">
        <v>18</v>
      </c>
      <c r="R31" s="20" t="s">
        <v>119</v>
      </c>
      <c r="S31" s="20" t="s">
        <v>204</v>
      </c>
      <c r="T31" s="20" t="s">
        <v>116</v>
      </c>
      <c r="U31" s="4" t="s">
        <v>187</v>
      </c>
      <c r="V31" s="20" t="s">
        <v>18</v>
      </c>
      <c r="W31" s="20" t="s">
        <v>210</v>
      </c>
      <c r="X31" s="24" t="s">
        <v>32</v>
      </c>
      <c r="Y31" s="20" t="s">
        <v>119</v>
      </c>
      <c r="Z31" s="20" t="s">
        <v>190</v>
      </c>
      <c r="AA31" s="15" t="s">
        <v>351</v>
      </c>
      <c r="AB31" s="20" t="s">
        <v>41</v>
      </c>
      <c r="AC31" s="24" t="s">
        <v>648</v>
      </c>
      <c r="AD31" s="20" t="s">
        <v>44</v>
      </c>
      <c r="AE31" s="20" t="s">
        <v>119</v>
      </c>
      <c r="AF31" s="20" t="s">
        <v>212</v>
      </c>
      <c r="AG31" s="20" t="s">
        <v>18</v>
      </c>
      <c r="AH31" s="24" t="s">
        <v>649</v>
      </c>
      <c r="AI31" s="20" t="s">
        <v>119</v>
      </c>
      <c r="AJ31" s="20" t="s">
        <v>158</v>
      </c>
      <c r="AK31" s="20" t="s">
        <v>119</v>
      </c>
      <c r="AL31" s="20" t="s">
        <v>204</v>
      </c>
      <c r="AM31" s="20" t="s">
        <v>269</v>
      </c>
      <c r="AN31" s="20" t="s">
        <v>153</v>
      </c>
      <c r="AO31" s="20" t="s">
        <v>204</v>
      </c>
      <c r="AP31" s="20" t="s">
        <v>210</v>
      </c>
      <c r="AQ31" s="20" t="s">
        <v>650</v>
      </c>
      <c r="AR31" s="39" t="s">
        <v>295</v>
      </c>
      <c r="AS31" s="20" t="s">
        <v>44</v>
      </c>
      <c r="AT31" s="20" t="s">
        <v>36</v>
      </c>
      <c r="AU31" s="24" t="s">
        <v>651</v>
      </c>
      <c r="AV31" s="20" t="s">
        <v>119</v>
      </c>
      <c r="AW31" s="20" t="s">
        <v>119</v>
      </c>
      <c r="AX31" s="24" t="s">
        <v>648</v>
      </c>
      <c r="AY31" s="20" t="s">
        <v>72</v>
      </c>
      <c r="AZ31" s="20" t="s">
        <v>18</v>
      </c>
      <c r="BA31" s="20" t="s">
        <v>77</v>
      </c>
      <c r="BB31" s="15" t="s">
        <v>929</v>
      </c>
      <c r="BC31" s="4" t="s">
        <v>276</v>
      </c>
      <c r="BD31" s="20" t="s">
        <v>652</v>
      </c>
      <c r="BE31" s="24" t="s">
        <v>653</v>
      </c>
      <c r="BF31" s="24" t="s">
        <v>300</v>
      </c>
      <c r="BG31" s="24" t="s">
        <v>654</v>
      </c>
      <c r="BH31" s="24" t="s">
        <v>655</v>
      </c>
      <c r="BI31" s="20" t="s">
        <v>92</v>
      </c>
      <c r="BJ31" s="20" t="s">
        <v>269</v>
      </c>
      <c r="BK31" s="4" t="s">
        <v>32</v>
      </c>
    </row>
    <row r="32" spans="1:63" s="4" customFormat="1" ht="63.75" x14ac:dyDescent="0.2">
      <c r="A32" s="3" t="s">
        <v>246</v>
      </c>
      <c r="B32" s="20" t="s">
        <v>55</v>
      </c>
      <c r="C32" s="20" t="s">
        <v>55</v>
      </c>
      <c r="D32" s="20" t="s">
        <v>55</v>
      </c>
      <c r="E32" s="20" t="s">
        <v>205</v>
      </c>
      <c r="F32" s="4" t="s">
        <v>55</v>
      </c>
      <c r="G32" s="4" t="s">
        <v>55</v>
      </c>
      <c r="H32" s="24" t="s">
        <v>55</v>
      </c>
      <c r="I32" s="4" t="s">
        <v>58</v>
      </c>
      <c r="J32" s="20" t="s">
        <v>55</v>
      </c>
      <c r="K32" s="20" t="s">
        <v>55</v>
      </c>
      <c r="L32" s="20" t="s">
        <v>55</v>
      </c>
      <c r="M32" s="20" t="s">
        <v>55</v>
      </c>
      <c r="N32" s="20" t="s">
        <v>55</v>
      </c>
      <c r="O32" s="24" t="s">
        <v>205</v>
      </c>
      <c r="P32" s="20" t="s">
        <v>56</v>
      </c>
      <c r="Q32" s="18" t="s">
        <v>55</v>
      </c>
      <c r="R32" s="20" t="s">
        <v>55</v>
      </c>
      <c r="S32" s="20" t="s">
        <v>656</v>
      </c>
      <c r="T32" s="24" t="s">
        <v>205</v>
      </c>
      <c r="U32" s="4" t="s">
        <v>205</v>
      </c>
      <c r="V32" s="20" t="s">
        <v>55</v>
      </c>
      <c r="W32" s="20" t="s">
        <v>205</v>
      </c>
      <c r="X32" s="24" t="s">
        <v>205</v>
      </c>
      <c r="Y32" s="20" t="s">
        <v>55</v>
      </c>
      <c r="Z32" s="20" t="s">
        <v>55</v>
      </c>
      <c r="AA32" s="4" t="s">
        <v>57</v>
      </c>
      <c r="AB32" s="20" t="s">
        <v>55</v>
      </c>
      <c r="AC32" s="20" t="s">
        <v>55</v>
      </c>
      <c r="AD32" s="20" t="s">
        <v>55</v>
      </c>
      <c r="AE32" s="20" t="s">
        <v>657</v>
      </c>
      <c r="AF32" s="20" t="s">
        <v>55</v>
      </c>
      <c r="AG32" s="20" t="s">
        <v>55</v>
      </c>
      <c r="AH32" s="20" t="s">
        <v>55</v>
      </c>
      <c r="AI32" s="24" t="s">
        <v>57</v>
      </c>
      <c r="AJ32" s="20" t="s">
        <v>55</v>
      </c>
      <c r="AK32" s="20" t="s">
        <v>55</v>
      </c>
      <c r="AL32" s="20" t="s">
        <v>55</v>
      </c>
      <c r="AM32" s="20" t="s">
        <v>55</v>
      </c>
      <c r="AN32" s="20" t="s">
        <v>55</v>
      </c>
      <c r="AO32" s="20" t="s">
        <v>55</v>
      </c>
      <c r="AP32" s="20" t="s">
        <v>55</v>
      </c>
      <c r="AQ32" s="20" t="s">
        <v>55</v>
      </c>
      <c r="AR32" s="39" t="s">
        <v>97</v>
      </c>
      <c r="AS32" s="20" t="s">
        <v>55</v>
      </c>
      <c r="AT32" s="20" t="s">
        <v>205</v>
      </c>
      <c r="AU32" s="24" t="s">
        <v>55</v>
      </c>
      <c r="AV32" s="20" t="s">
        <v>55</v>
      </c>
      <c r="AW32" s="20" t="s">
        <v>55</v>
      </c>
      <c r="AX32" s="20" t="s">
        <v>55</v>
      </c>
      <c r="AY32" s="20" t="s">
        <v>117</v>
      </c>
      <c r="AZ32" s="20" t="s">
        <v>55</v>
      </c>
      <c r="BA32" s="20" t="s">
        <v>55</v>
      </c>
      <c r="BB32" s="4" t="s">
        <v>342</v>
      </c>
      <c r="BC32" s="4" t="s">
        <v>55</v>
      </c>
      <c r="BD32" s="20" t="s">
        <v>55</v>
      </c>
      <c r="BE32" s="24" t="s">
        <v>657</v>
      </c>
      <c r="BF32" s="20" t="s">
        <v>55</v>
      </c>
      <c r="BG32" s="24" t="s">
        <v>205</v>
      </c>
      <c r="BH32" s="24" t="s">
        <v>205</v>
      </c>
      <c r="BI32" s="20" t="s">
        <v>205</v>
      </c>
      <c r="BJ32" s="20" t="s">
        <v>205</v>
      </c>
      <c r="BK32" s="18" t="s">
        <v>55</v>
      </c>
    </row>
    <row r="33" spans="1:63" s="4" customFormat="1" ht="51" x14ac:dyDescent="0.2">
      <c r="A33" s="3" t="s">
        <v>247</v>
      </c>
      <c r="B33" s="20" t="s">
        <v>59</v>
      </c>
      <c r="C33" s="24" t="s">
        <v>380</v>
      </c>
      <c r="D33" s="24" t="s">
        <v>375</v>
      </c>
      <c r="E33" s="20" t="s">
        <v>60</v>
      </c>
      <c r="F33" s="4" t="s">
        <v>59</v>
      </c>
      <c r="G33" s="4" t="s">
        <v>60</v>
      </c>
      <c r="H33" s="24" t="s">
        <v>60</v>
      </c>
      <c r="I33" s="4" t="s">
        <v>59</v>
      </c>
      <c r="J33" s="20" t="s">
        <v>60</v>
      </c>
      <c r="K33" s="20" t="s">
        <v>60</v>
      </c>
      <c r="L33" s="20" t="s">
        <v>59</v>
      </c>
      <c r="M33" s="20" t="s">
        <v>59</v>
      </c>
      <c r="N33" s="20" t="s">
        <v>60</v>
      </c>
      <c r="O33" s="24" t="s">
        <v>63</v>
      </c>
      <c r="P33" s="20" t="s">
        <v>59</v>
      </c>
      <c r="Q33" s="20" t="s">
        <v>60</v>
      </c>
      <c r="R33" s="20" t="s">
        <v>60</v>
      </c>
      <c r="S33" s="20" t="s">
        <v>61</v>
      </c>
      <c r="T33" s="20" t="s">
        <v>59</v>
      </c>
      <c r="U33" s="4" t="s">
        <v>60</v>
      </c>
      <c r="V33" s="20" t="s">
        <v>60</v>
      </c>
      <c r="W33" s="20" t="s">
        <v>60</v>
      </c>
      <c r="X33" s="20" t="s">
        <v>59</v>
      </c>
      <c r="Y33" s="20" t="s">
        <v>60</v>
      </c>
      <c r="Z33" s="20" t="s">
        <v>59</v>
      </c>
      <c r="AA33" s="4" t="s">
        <v>60</v>
      </c>
      <c r="AB33" s="20" t="s">
        <v>61</v>
      </c>
      <c r="AC33" s="20" t="s">
        <v>59</v>
      </c>
      <c r="AD33" s="20" t="s">
        <v>60</v>
      </c>
      <c r="AE33" s="20" t="s">
        <v>59</v>
      </c>
      <c r="AF33" s="20" t="s">
        <v>62</v>
      </c>
      <c r="AG33" s="20" t="s">
        <v>60</v>
      </c>
      <c r="AH33" s="20" t="s">
        <v>60</v>
      </c>
      <c r="AI33" s="20" t="s">
        <v>63</v>
      </c>
      <c r="AJ33" s="20" t="s">
        <v>61</v>
      </c>
      <c r="AK33" s="24" t="s">
        <v>658</v>
      </c>
      <c r="AL33" s="20" t="s">
        <v>60</v>
      </c>
      <c r="AM33" s="20" t="s">
        <v>60</v>
      </c>
      <c r="AN33" s="20" t="s">
        <v>60</v>
      </c>
      <c r="AO33" s="20" t="s">
        <v>60</v>
      </c>
      <c r="AP33" s="20" t="s">
        <v>60</v>
      </c>
      <c r="AQ33" s="20" t="s">
        <v>60</v>
      </c>
      <c r="AR33" s="7" t="s">
        <v>60</v>
      </c>
      <c r="AS33" s="18" t="s">
        <v>60</v>
      </c>
      <c r="AT33" s="20" t="s">
        <v>60</v>
      </c>
      <c r="AU33" s="24" t="s">
        <v>60</v>
      </c>
      <c r="AV33" s="20" t="s">
        <v>60</v>
      </c>
      <c r="AW33" s="20" t="s">
        <v>60</v>
      </c>
      <c r="AX33" s="20" t="s">
        <v>60</v>
      </c>
      <c r="AY33" s="20" t="s">
        <v>60</v>
      </c>
      <c r="AZ33" s="20" t="s">
        <v>60</v>
      </c>
      <c r="BA33" s="20" t="s">
        <v>64</v>
      </c>
      <c r="BB33" s="4" t="s">
        <v>60</v>
      </c>
      <c r="BC33" s="4" t="s">
        <v>60</v>
      </c>
      <c r="BD33" s="20" t="s">
        <v>60</v>
      </c>
      <c r="BE33" s="20" t="s">
        <v>60</v>
      </c>
      <c r="BF33" s="20" t="s">
        <v>59</v>
      </c>
      <c r="BG33" s="20" t="s">
        <v>60</v>
      </c>
      <c r="BH33" s="20" t="s">
        <v>59</v>
      </c>
      <c r="BI33" s="20" t="s">
        <v>61</v>
      </c>
      <c r="BJ33" s="20" t="s">
        <v>60</v>
      </c>
      <c r="BK33" s="18" t="s">
        <v>60</v>
      </c>
    </row>
    <row r="34" spans="1:63" s="4" customFormat="1" ht="15.75" x14ac:dyDescent="0.2">
      <c r="A34" s="3" t="s">
        <v>248</v>
      </c>
      <c r="B34" s="20" t="s">
        <v>222</v>
      </c>
      <c r="C34" s="20" t="s">
        <v>222</v>
      </c>
      <c r="D34" s="20" t="s">
        <v>222</v>
      </c>
      <c r="E34" s="20" t="s">
        <v>222</v>
      </c>
      <c r="F34" s="4" t="s">
        <v>222</v>
      </c>
      <c r="G34" s="4" t="s">
        <v>222</v>
      </c>
      <c r="H34" s="24" t="s">
        <v>217</v>
      </c>
      <c r="I34" s="49" t="s">
        <v>329</v>
      </c>
      <c r="J34" s="24" t="s">
        <v>215</v>
      </c>
      <c r="K34" s="18" t="s">
        <v>222</v>
      </c>
      <c r="L34" s="18" t="s">
        <v>222</v>
      </c>
      <c r="M34" s="20" t="s">
        <v>222</v>
      </c>
      <c r="N34" s="20" t="s">
        <v>222</v>
      </c>
      <c r="O34" s="20" t="s">
        <v>214</v>
      </c>
      <c r="P34" s="20" t="s">
        <v>214</v>
      </c>
      <c r="Q34" s="24" t="s">
        <v>217</v>
      </c>
      <c r="R34" s="20" t="s">
        <v>222</v>
      </c>
      <c r="S34" s="24" t="s">
        <v>215</v>
      </c>
      <c r="T34" s="24" t="s">
        <v>29</v>
      </c>
      <c r="U34" s="4" t="s">
        <v>222</v>
      </c>
      <c r="V34" s="20" t="s">
        <v>222</v>
      </c>
      <c r="W34" s="23" t="s">
        <v>29</v>
      </c>
      <c r="X34" s="20" t="s">
        <v>222</v>
      </c>
      <c r="Y34" s="20" t="s">
        <v>217</v>
      </c>
      <c r="Z34" s="49" t="s">
        <v>329</v>
      </c>
      <c r="AA34" s="4" t="s">
        <v>222</v>
      </c>
      <c r="AB34" s="20" t="s">
        <v>222</v>
      </c>
      <c r="AC34" s="20" t="s">
        <v>222</v>
      </c>
      <c r="AD34" s="20" t="s">
        <v>222</v>
      </c>
      <c r="AE34" s="20" t="s">
        <v>222</v>
      </c>
      <c r="AF34" s="20" t="s">
        <v>222</v>
      </c>
      <c r="AG34" s="20" t="s">
        <v>214</v>
      </c>
      <c r="AH34" s="20" t="s">
        <v>217</v>
      </c>
      <c r="AI34" s="18" t="s">
        <v>222</v>
      </c>
      <c r="AJ34" s="20" t="s">
        <v>214</v>
      </c>
      <c r="AK34" s="20" t="s">
        <v>222</v>
      </c>
      <c r="AL34" s="20" t="s">
        <v>222</v>
      </c>
      <c r="AM34" s="20" t="s">
        <v>659</v>
      </c>
      <c r="AN34" s="20" t="s">
        <v>47</v>
      </c>
      <c r="AO34" s="20" t="s">
        <v>222</v>
      </c>
      <c r="AP34" s="20" t="s">
        <v>214</v>
      </c>
      <c r="AQ34" s="20" t="s">
        <v>214</v>
      </c>
      <c r="AR34" s="7" t="s">
        <v>222</v>
      </c>
      <c r="AS34" s="20" t="s">
        <v>222</v>
      </c>
      <c r="AT34" s="20" t="s">
        <v>222</v>
      </c>
      <c r="AU34" s="24" t="s">
        <v>217</v>
      </c>
      <c r="AV34" s="20" t="s">
        <v>222</v>
      </c>
      <c r="AW34" s="20" t="s">
        <v>222</v>
      </c>
      <c r="AX34" s="20" t="s">
        <v>215</v>
      </c>
      <c r="AY34" s="20" t="s">
        <v>217</v>
      </c>
      <c r="AZ34" s="20" t="s">
        <v>217</v>
      </c>
      <c r="BA34" s="20" t="s">
        <v>215</v>
      </c>
      <c r="BB34" s="4" t="s">
        <v>222</v>
      </c>
      <c r="BC34" s="4" t="s">
        <v>222</v>
      </c>
      <c r="BD34" s="20" t="s">
        <v>217</v>
      </c>
      <c r="BE34" s="20" t="s">
        <v>217</v>
      </c>
      <c r="BF34" s="20" t="s">
        <v>217</v>
      </c>
      <c r="BG34" s="20" t="s">
        <v>214</v>
      </c>
      <c r="BH34" s="20" t="s">
        <v>222</v>
      </c>
      <c r="BI34" s="20" t="s">
        <v>214</v>
      </c>
      <c r="BJ34" s="20" t="s">
        <v>222</v>
      </c>
      <c r="BK34" s="18" t="s">
        <v>222</v>
      </c>
    </row>
    <row r="35" spans="1:63" s="4" customFormat="1" ht="51" x14ac:dyDescent="0.2">
      <c r="A35" s="3" t="s">
        <v>249</v>
      </c>
      <c r="B35" s="18" t="s">
        <v>223</v>
      </c>
      <c r="C35" s="18" t="s">
        <v>223</v>
      </c>
      <c r="D35" s="18" t="s">
        <v>223</v>
      </c>
      <c r="E35" s="20" t="s">
        <v>223</v>
      </c>
      <c r="F35" s="4" t="s">
        <v>223</v>
      </c>
      <c r="G35" s="4" t="s">
        <v>223</v>
      </c>
      <c r="H35" s="24" t="s">
        <v>223</v>
      </c>
      <c r="I35" s="19" t="s">
        <v>223</v>
      </c>
      <c r="J35" s="20" t="s">
        <v>223</v>
      </c>
      <c r="K35" s="18" t="s">
        <v>223</v>
      </c>
      <c r="L35" s="18" t="s">
        <v>223</v>
      </c>
      <c r="M35" s="20" t="s">
        <v>223</v>
      </c>
      <c r="N35" s="18" t="s">
        <v>223</v>
      </c>
      <c r="O35" s="20" t="s">
        <v>223</v>
      </c>
      <c r="P35" s="18" t="s">
        <v>223</v>
      </c>
      <c r="Q35" s="20" t="s">
        <v>223</v>
      </c>
      <c r="R35" s="18" t="s">
        <v>223</v>
      </c>
      <c r="S35" s="20" t="s">
        <v>223</v>
      </c>
      <c r="T35" s="20" t="s">
        <v>223</v>
      </c>
      <c r="U35" s="4" t="s">
        <v>223</v>
      </c>
      <c r="V35" s="20" t="s">
        <v>223</v>
      </c>
      <c r="W35" s="20" t="s">
        <v>65</v>
      </c>
      <c r="X35" s="20" t="s">
        <v>66</v>
      </c>
      <c r="Y35" s="20" t="s">
        <v>223</v>
      </c>
      <c r="Z35" s="20" t="s">
        <v>223</v>
      </c>
      <c r="AA35" s="4" t="s">
        <v>223</v>
      </c>
      <c r="AB35" s="20" t="s">
        <v>223</v>
      </c>
      <c r="AC35" s="18" t="s">
        <v>67</v>
      </c>
      <c r="AD35" s="18" t="s">
        <v>223</v>
      </c>
      <c r="AE35" s="20" t="s">
        <v>223</v>
      </c>
      <c r="AF35" s="20" t="s">
        <v>223</v>
      </c>
      <c r="AG35" s="18" t="s">
        <v>223</v>
      </c>
      <c r="AH35" s="20" t="s">
        <v>223</v>
      </c>
      <c r="AI35" s="20" t="s">
        <v>0</v>
      </c>
      <c r="AJ35" s="18" t="s">
        <v>223</v>
      </c>
      <c r="AK35" s="18" t="s">
        <v>223</v>
      </c>
      <c r="AL35" s="18" t="s">
        <v>223</v>
      </c>
      <c r="AM35" s="18" t="s">
        <v>223</v>
      </c>
      <c r="AN35" s="18" t="s">
        <v>223</v>
      </c>
      <c r="AO35" s="20" t="s">
        <v>223</v>
      </c>
      <c r="AP35" s="18" t="s">
        <v>223</v>
      </c>
      <c r="AQ35" s="18" t="s">
        <v>223</v>
      </c>
      <c r="AR35" s="22" t="s">
        <v>223</v>
      </c>
      <c r="AS35" s="18" t="s">
        <v>223</v>
      </c>
      <c r="AT35" s="20" t="s">
        <v>223</v>
      </c>
      <c r="AU35" s="24" t="s">
        <v>223</v>
      </c>
      <c r="AV35" s="18" t="s">
        <v>223</v>
      </c>
      <c r="AW35" s="18" t="s">
        <v>223</v>
      </c>
      <c r="AX35" s="20" t="s">
        <v>223</v>
      </c>
      <c r="AY35" s="18" t="s">
        <v>223</v>
      </c>
      <c r="AZ35" s="18" t="s">
        <v>223</v>
      </c>
      <c r="BA35" s="20" t="s">
        <v>223</v>
      </c>
      <c r="BB35" s="18" t="s">
        <v>223</v>
      </c>
      <c r="BC35" s="4" t="s">
        <v>223</v>
      </c>
      <c r="BD35" s="18" t="s">
        <v>223</v>
      </c>
      <c r="BE35" s="20" t="s">
        <v>223</v>
      </c>
      <c r="BF35" s="20" t="s">
        <v>223</v>
      </c>
      <c r="BG35" s="20" t="s">
        <v>223</v>
      </c>
      <c r="BH35" s="20" t="s">
        <v>223</v>
      </c>
      <c r="BI35" s="20" t="s">
        <v>97</v>
      </c>
      <c r="BJ35" s="20" t="s">
        <v>65</v>
      </c>
      <c r="BK35" s="18" t="s">
        <v>223</v>
      </c>
    </row>
    <row r="36" spans="1:63" s="4" customFormat="1" ht="38.25" x14ac:dyDescent="0.2">
      <c r="A36" s="3" t="s">
        <v>250</v>
      </c>
      <c r="B36" s="20" t="s">
        <v>660</v>
      </c>
      <c r="C36" s="20" t="s">
        <v>661</v>
      </c>
      <c r="D36" s="20" t="s">
        <v>662</v>
      </c>
      <c r="E36" s="13" t="s">
        <v>663</v>
      </c>
      <c r="F36" s="20" t="s">
        <v>334</v>
      </c>
      <c r="G36" s="20" t="s">
        <v>30</v>
      </c>
      <c r="H36" s="24" t="s">
        <v>664</v>
      </c>
      <c r="I36" s="20" t="s">
        <v>25</v>
      </c>
      <c r="J36" s="24" t="s">
        <v>665</v>
      </c>
      <c r="K36" s="20" t="s">
        <v>211</v>
      </c>
      <c r="L36" s="20" t="s">
        <v>213</v>
      </c>
      <c r="M36" s="20" t="s">
        <v>95</v>
      </c>
      <c r="N36" s="20" t="s">
        <v>751</v>
      </c>
      <c r="O36" s="20" t="s">
        <v>206</v>
      </c>
      <c r="P36" s="24" t="s">
        <v>16</v>
      </c>
      <c r="Q36" s="20" t="s">
        <v>19</v>
      </c>
      <c r="R36" s="24" t="s">
        <v>666</v>
      </c>
      <c r="S36" s="20" t="s">
        <v>115</v>
      </c>
      <c r="T36" s="24" t="s">
        <v>286</v>
      </c>
      <c r="U36" s="24" t="s">
        <v>930</v>
      </c>
      <c r="V36" s="20" t="s">
        <v>154</v>
      </c>
      <c r="W36" s="24" t="s">
        <v>667</v>
      </c>
      <c r="X36" s="20" t="s">
        <v>33</v>
      </c>
      <c r="Y36" s="20" t="s">
        <v>668</v>
      </c>
      <c r="Z36" s="20" t="s">
        <v>35</v>
      </c>
      <c r="AA36" s="4" t="s">
        <v>37</v>
      </c>
      <c r="AB36" s="20" t="s">
        <v>42</v>
      </c>
      <c r="AC36" s="24" t="s">
        <v>669</v>
      </c>
      <c r="AD36" s="20" t="s">
        <v>45</v>
      </c>
      <c r="AE36" s="37" t="s">
        <v>670</v>
      </c>
      <c r="AF36" s="20" t="s">
        <v>671</v>
      </c>
      <c r="AG36" s="20" t="s">
        <v>290</v>
      </c>
      <c r="AH36" s="24" t="s">
        <v>672</v>
      </c>
      <c r="AI36" s="20" t="s">
        <v>156</v>
      </c>
      <c r="AJ36" s="20" t="s">
        <v>95</v>
      </c>
      <c r="AK36" s="20" t="s">
        <v>160</v>
      </c>
      <c r="AL36" s="20" t="s">
        <v>267</v>
      </c>
      <c r="AM36" s="20" t="s">
        <v>270</v>
      </c>
      <c r="AN36" s="20" t="s">
        <v>271</v>
      </c>
      <c r="AO36" s="20" t="s">
        <v>273</v>
      </c>
      <c r="AP36" s="24" t="s">
        <v>296</v>
      </c>
      <c r="AQ36" s="20" t="s">
        <v>275</v>
      </c>
      <c r="AR36" s="24" t="s">
        <v>167</v>
      </c>
      <c r="AS36" s="20" t="s">
        <v>168</v>
      </c>
      <c r="AT36" s="20" t="s">
        <v>169</v>
      </c>
      <c r="AU36" s="24" t="s">
        <v>673</v>
      </c>
      <c r="AV36" s="20" t="s">
        <v>171</v>
      </c>
      <c r="AW36" s="20" t="s">
        <v>71</v>
      </c>
      <c r="AX36" s="20" t="s">
        <v>80</v>
      </c>
      <c r="AY36" s="20" t="s">
        <v>73</v>
      </c>
      <c r="AZ36" s="20" t="s">
        <v>74</v>
      </c>
      <c r="BA36" s="20" t="s">
        <v>78</v>
      </c>
      <c r="BB36" s="4" t="s">
        <v>79</v>
      </c>
      <c r="BC36" s="20" t="s">
        <v>277</v>
      </c>
      <c r="BD36" s="20" t="s">
        <v>199</v>
      </c>
      <c r="BE36" s="20" t="s">
        <v>201</v>
      </c>
      <c r="BF36" s="24" t="s">
        <v>674</v>
      </c>
      <c r="BG36" s="24" t="s">
        <v>675</v>
      </c>
      <c r="BH36" s="24" t="s">
        <v>676</v>
      </c>
      <c r="BI36" s="18" t="s">
        <v>93</v>
      </c>
      <c r="BJ36" s="20" t="s">
        <v>13</v>
      </c>
      <c r="BK36" s="4" t="s">
        <v>14</v>
      </c>
    </row>
    <row r="37" spans="1:63" s="4" customFormat="1" ht="38.25" x14ac:dyDescent="0.2">
      <c r="A37" s="3" t="s">
        <v>931</v>
      </c>
      <c r="B37" s="20" t="s">
        <v>197</v>
      </c>
      <c r="C37" s="20" t="s">
        <v>197</v>
      </c>
      <c r="D37" s="20" t="s">
        <v>109</v>
      </c>
      <c r="E37" s="20" t="s">
        <v>109</v>
      </c>
      <c r="F37" s="4" t="s">
        <v>109</v>
      </c>
      <c r="G37" s="4" t="s">
        <v>111</v>
      </c>
      <c r="H37" s="24" t="s">
        <v>197</v>
      </c>
      <c r="I37" s="20" t="s">
        <v>109</v>
      </c>
      <c r="J37" s="18" t="s">
        <v>109</v>
      </c>
      <c r="K37" s="20" t="s">
        <v>109</v>
      </c>
      <c r="L37" s="20" t="s">
        <v>109</v>
      </c>
      <c r="M37" s="20" t="s">
        <v>109</v>
      </c>
      <c r="N37" s="20" t="s">
        <v>109</v>
      </c>
      <c r="O37" s="20" t="s">
        <v>109</v>
      </c>
      <c r="P37" s="20" t="s">
        <v>109</v>
      </c>
      <c r="Q37" s="20" t="s">
        <v>109</v>
      </c>
      <c r="R37" s="24" t="s">
        <v>197</v>
      </c>
      <c r="S37" s="20" t="s">
        <v>109</v>
      </c>
      <c r="T37" s="20" t="s">
        <v>109</v>
      </c>
      <c r="U37" s="4" t="s">
        <v>197</v>
      </c>
      <c r="V37" s="20" t="s">
        <v>109</v>
      </c>
      <c r="W37" s="20" t="s">
        <v>109</v>
      </c>
      <c r="X37" s="20" t="s">
        <v>197</v>
      </c>
      <c r="Y37" s="20" t="s">
        <v>109</v>
      </c>
      <c r="Z37" s="20" t="s">
        <v>109</v>
      </c>
      <c r="AA37" s="4" t="s">
        <v>109</v>
      </c>
      <c r="AB37" s="20" t="s">
        <v>109</v>
      </c>
      <c r="AC37" s="20" t="s">
        <v>109</v>
      </c>
      <c r="AD37" s="20" t="s">
        <v>111</v>
      </c>
      <c r="AE37" s="20" t="s">
        <v>111</v>
      </c>
      <c r="AF37" s="20" t="s">
        <v>197</v>
      </c>
      <c r="AG37" s="20" t="s">
        <v>197</v>
      </c>
      <c r="AH37" s="20" t="s">
        <v>111</v>
      </c>
      <c r="AI37" s="20" t="s">
        <v>109</v>
      </c>
      <c r="AJ37" s="20" t="s">
        <v>197</v>
      </c>
      <c r="AK37" s="20" t="s">
        <v>109</v>
      </c>
      <c r="AL37" s="20" t="s">
        <v>111</v>
      </c>
      <c r="AM37" s="20" t="s">
        <v>109</v>
      </c>
      <c r="AN37" s="20" t="s">
        <v>109</v>
      </c>
      <c r="AO37" s="20" t="s">
        <v>197</v>
      </c>
      <c r="AP37" s="20" t="s">
        <v>197</v>
      </c>
      <c r="AQ37" s="20" t="s">
        <v>197</v>
      </c>
      <c r="AR37" s="22" t="s">
        <v>109</v>
      </c>
      <c r="AS37" s="20" t="s">
        <v>111</v>
      </c>
      <c r="AT37" s="20" t="s">
        <v>111</v>
      </c>
      <c r="AU37" s="24" t="s">
        <v>197</v>
      </c>
      <c r="AV37" s="20" t="s">
        <v>197</v>
      </c>
      <c r="AW37" s="20" t="s">
        <v>111</v>
      </c>
      <c r="AX37" s="20" t="s">
        <v>109</v>
      </c>
      <c r="AY37" s="20" t="s">
        <v>677</v>
      </c>
      <c r="AZ37" s="20" t="s">
        <v>197</v>
      </c>
      <c r="BA37" s="20" t="s">
        <v>197</v>
      </c>
      <c r="BB37" s="4" t="s">
        <v>109</v>
      </c>
      <c r="BC37" s="4" t="s">
        <v>111</v>
      </c>
      <c r="BD37" s="20" t="s">
        <v>197</v>
      </c>
      <c r="BE37" s="20" t="s">
        <v>197</v>
      </c>
      <c r="BF37" s="24" t="s">
        <v>109</v>
      </c>
      <c r="BG37" s="24" t="s">
        <v>678</v>
      </c>
      <c r="BH37" s="20" t="s">
        <v>197</v>
      </c>
      <c r="BI37" s="20" t="s">
        <v>111</v>
      </c>
      <c r="BJ37" s="20" t="s">
        <v>111</v>
      </c>
      <c r="BK37" s="4" t="s">
        <v>197</v>
      </c>
    </row>
    <row r="38" spans="1:63" s="4" customFormat="1" ht="51" x14ac:dyDescent="0.2">
      <c r="A38" s="3" t="s">
        <v>932</v>
      </c>
      <c r="B38" s="20" t="s">
        <v>1</v>
      </c>
      <c r="C38" s="24" t="s">
        <v>379</v>
      </c>
      <c r="D38" s="24" t="s">
        <v>376</v>
      </c>
      <c r="E38" s="13" t="s">
        <v>7</v>
      </c>
      <c r="F38" s="4" t="s">
        <v>1090</v>
      </c>
      <c r="G38" s="20" t="s">
        <v>363</v>
      </c>
      <c r="H38" s="24" t="s">
        <v>679</v>
      </c>
      <c r="I38" s="20" t="s">
        <v>8</v>
      </c>
      <c r="J38" s="20" t="s">
        <v>294</v>
      </c>
      <c r="K38" s="20" t="s">
        <v>2</v>
      </c>
      <c r="L38" s="20" t="s">
        <v>3</v>
      </c>
      <c r="M38" s="20" t="s">
        <v>680</v>
      </c>
      <c r="N38" s="20" t="s">
        <v>933</v>
      </c>
      <c r="O38" s="24" t="s">
        <v>934</v>
      </c>
      <c r="P38" s="24" t="s">
        <v>935</v>
      </c>
      <c r="Q38" s="20" t="s">
        <v>4</v>
      </c>
      <c r="R38" s="20" t="s">
        <v>5</v>
      </c>
      <c r="S38" s="20" t="s">
        <v>681</v>
      </c>
      <c r="T38" s="24" t="s">
        <v>285</v>
      </c>
      <c r="U38" s="4" t="s">
        <v>9</v>
      </c>
      <c r="V38" s="20" t="s">
        <v>6</v>
      </c>
      <c r="W38" s="24" t="s">
        <v>682</v>
      </c>
      <c r="X38" s="20" t="s">
        <v>161</v>
      </c>
      <c r="Y38" s="20" t="s">
        <v>683</v>
      </c>
      <c r="Z38" s="20" t="s">
        <v>339</v>
      </c>
      <c r="AA38" s="15" t="s">
        <v>352</v>
      </c>
      <c r="AB38" s="20" t="s">
        <v>12</v>
      </c>
      <c r="AC38" s="24" t="s">
        <v>684</v>
      </c>
      <c r="AD38" s="24" t="s">
        <v>685</v>
      </c>
      <c r="AE38" s="37" t="s">
        <v>686</v>
      </c>
      <c r="AF38" s="20" t="s">
        <v>687</v>
      </c>
      <c r="AG38" s="20" t="s">
        <v>291</v>
      </c>
      <c r="AH38" s="24" t="s">
        <v>688</v>
      </c>
      <c r="AI38" s="24" t="s">
        <v>689</v>
      </c>
      <c r="AJ38" s="20" t="s">
        <v>162</v>
      </c>
      <c r="AK38" s="20" t="s">
        <v>293</v>
      </c>
      <c r="AL38" s="20" t="s">
        <v>690</v>
      </c>
      <c r="AM38" s="20" t="s">
        <v>163</v>
      </c>
      <c r="AN38" s="20" t="s">
        <v>164</v>
      </c>
      <c r="AO38" s="24" t="s">
        <v>691</v>
      </c>
      <c r="AP38" s="20" t="s">
        <v>692</v>
      </c>
      <c r="AQ38" s="20" t="s">
        <v>165</v>
      </c>
      <c r="AR38" s="39" t="s">
        <v>936</v>
      </c>
      <c r="AS38" s="20" t="s">
        <v>166</v>
      </c>
      <c r="AT38" s="20" t="s">
        <v>693</v>
      </c>
      <c r="AU38" s="24" t="s">
        <v>995</v>
      </c>
      <c r="AV38" s="4" t="s">
        <v>10</v>
      </c>
      <c r="AW38" s="24" t="s">
        <v>373</v>
      </c>
      <c r="AX38" s="20" t="s">
        <v>694</v>
      </c>
      <c r="AY38" s="20" t="s">
        <v>695</v>
      </c>
      <c r="AZ38" s="20" t="s">
        <v>696</v>
      </c>
      <c r="BA38" s="20" t="s">
        <v>697</v>
      </c>
      <c r="BB38" s="4" t="s">
        <v>343</v>
      </c>
      <c r="BC38" s="24" t="s">
        <v>937</v>
      </c>
      <c r="BD38" s="20" t="s">
        <v>698</v>
      </c>
      <c r="BE38" s="24" t="s">
        <v>699</v>
      </c>
      <c r="BF38" s="24" t="s">
        <v>700</v>
      </c>
      <c r="BG38" s="24" t="s">
        <v>701</v>
      </c>
      <c r="BH38" s="24" t="s">
        <v>702</v>
      </c>
      <c r="BI38" s="18" t="s">
        <v>68</v>
      </c>
      <c r="BJ38" s="20" t="s">
        <v>69</v>
      </c>
      <c r="BK38" s="4" t="s">
        <v>11</v>
      </c>
    </row>
    <row r="39" spans="1:63" s="6" customFormat="1" ht="382.5" x14ac:dyDescent="0.2">
      <c r="A39" s="12" t="s">
        <v>1093</v>
      </c>
      <c r="B39" s="20" t="s">
        <v>1094</v>
      </c>
      <c r="C39" s="6" t="s">
        <v>1095</v>
      </c>
      <c r="D39" s="6" t="s">
        <v>1096</v>
      </c>
      <c r="E39" s="6" t="s">
        <v>1097</v>
      </c>
      <c r="F39" s="6" t="s">
        <v>1098</v>
      </c>
      <c r="G39" s="6" t="s">
        <v>1099</v>
      </c>
      <c r="H39" s="6" t="s">
        <v>1100</v>
      </c>
      <c r="I39" s="6" t="s">
        <v>1101</v>
      </c>
      <c r="J39" s="6" t="s">
        <v>1102</v>
      </c>
      <c r="K39" s="6" t="s">
        <v>1103</v>
      </c>
      <c r="L39" s="6" t="s">
        <v>1104</v>
      </c>
      <c r="M39" s="6" t="s">
        <v>1103</v>
      </c>
      <c r="N39" s="6" t="s">
        <v>1105</v>
      </c>
      <c r="O39" s="6" t="s">
        <v>1106</v>
      </c>
      <c r="P39" s="6" t="s">
        <v>1107</v>
      </c>
      <c r="Q39" s="6" t="s">
        <v>1108</v>
      </c>
      <c r="R39" s="6" t="s">
        <v>1109</v>
      </c>
      <c r="S39" s="6" t="s">
        <v>1101</v>
      </c>
      <c r="T39" s="6" t="s">
        <v>1110</v>
      </c>
      <c r="U39" s="6" t="s">
        <v>1111</v>
      </c>
      <c r="V39" s="6" t="s">
        <v>1112</v>
      </c>
      <c r="W39" s="6" t="s">
        <v>1113</v>
      </c>
      <c r="X39" s="6" t="s">
        <v>1114</v>
      </c>
      <c r="Y39" s="6" t="s">
        <v>1115</v>
      </c>
      <c r="Z39" s="6" t="s">
        <v>1116</v>
      </c>
      <c r="AA39" s="6" t="s">
        <v>1117</v>
      </c>
      <c r="AB39" s="6" t="s">
        <v>1116</v>
      </c>
      <c r="AC39" s="6" t="s">
        <v>1111</v>
      </c>
      <c r="AD39" s="6" t="s">
        <v>1111</v>
      </c>
      <c r="AE39" s="6" t="s">
        <v>1118</v>
      </c>
      <c r="AF39" s="6" t="s">
        <v>1119</v>
      </c>
      <c r="AG39" s="6" t="s">
        <v>1120</v>
      </c>
      <c r="AH39" s="6" t="s">
        <v>1121</v>
      </c>
      <c r="AI39" s="6" t="s">
        <v>1122</v>
      </c>
      <c r="AJ39" s="6" t="s">
        <v>1123</v>
      </c>
      <c r="AK39" s="6" t="s">
        <v>1109</v>
      </c>
      <c r="AL39" s="6" t="s">
        <v>1124</v>
      </c>
      <c r="AM39" s="6" t="s">
        <v>1125</v>
      </c>
      <c r="AN39" s="6" t="s">
        <v>1114</v>
      </c>
      <c r="AO39" s="6" t="s">
        <v>1126</v>
      </c>
      <c r="AP39" s="6" t="s">
        <v>1127</v>
      </c>
      <c r="AQ39" s="6" t="s">
        <v>1128</v>
      </c>
      <c r="AR39" s="6" t="s">
        <v>1101</v>
      </c>
      <c r="AS39" s="6" t="s">
        <v>1129</v>
      </c>
      <c r="AT39" s="6" t="s">
        <v>1102</v>
      </c>
      <c r="AU39" s="6" t="s">
        <v>1130</v>
      </c>
      <c r="AV39" s="6" t="s">
        <v>1131</v>
      </c>
      <c r="AW39" s="6" t="s">
        <v>1132</v>
      </c>
      <c r="AX39" s="6" t="s">
        <v>1133</v>
      </c>
      <c r="AY39" s="6" t="s">
        <v>1099</v>
      </c>
      <c r="AZ39" s="6" t="s">
        <v>1134</v>
      </c>
      <c r="BA39" s="6" t="s">
        <v>1134</v>
      </c>
      <c r="BB39" s="6" t="s">
        <v>1104</v>
      </c>
      <c r="BC39" s="6" t="s">
        <v>1135</v>
      </c>
      <c r="BD39" s="6" t="s">
        <v>1117</v>
      </c>
      <c r="BE39" s="6" t="s">
        <v>1136</v>
      </c>
      <c r="BF39" s="6" t="s">
        <v>1137</v>
      </c>
      <c r="BG39" s="6" t="s">
        <v>1138</v>
      </c>
      <c r="BH39" s="6" t="s">
        <v>1139</v>
      </c>
      <c r="BI39" s="6" t="s">
        <v>1140</v>
      </c>
      <c r="BJ39" s="6" t="s">
        <v>1141</v>
      </c>
      <c r="BK39" s="6" t="s">
        <v>1124</v>
      </c>
    </row>
    <row r="40" spans="1:63" s="4" customFormat="1" ht="127.5" x14ac:dyDescent="0.2">
      <c r="A40" s="3" t="s">
        <v>938</v>
      </c>
      <c r="D40" s="15" t="s">
        <v>106</v>
      </c>
      <c r="F40" s="15" t="s">
        <v>1007</v>
      </c>
      <c r="I40" s="15" t="s">
        <v>327</v>
      </c>
      <c r="N40" s="4" t="s">
        <v>307</v>
      </c>
      <c r="AB40" s="27" t="s">
        <v>703</v>
      </c>
      <c r="AD40" s="15" t="s">
        <v>704</v>
      </c>
      <c r="AP40" s="4" t="s">
        <v>1035</v>
      </c>
      <c r="AR40" s="21" t="s">
        <v>340</v>
      </c>
      <c r="AU40" s="4" t="s">
        <v>1039</v>
      </c>
      <c r="AW40" s="4" t="s">
        <v>107</v>
      </c>
      <c r="AY40" s="4" t="s">
        <v>705</v>
      </c>
      <c r="BC40" s="4" t="s">
        <v>706</v>
      </c>
    </row>
    <row r="41" spans="1:63" s="4" customFormat="1" ht="51" x14ac:dyDescent="0.2">
      <c r="A41" s="17" t="s">
        <v>306</v>
      </c>
      <c r="B41" s="4" t="s">
        <v>707</v>
      </c>
      <c r="C41" s="4" t="s">
        <v>708</v>
      </c>
      <c r="D41" s="4" t="s">
        <v>709</v>
      </c>
      <c r="E41" s="15" t="s">
        <v>939</v>
      </c>
      <c r="F41" s="4" t="s">
        <v>710</v>
      </c>
      <c r="G41" s="4" t="s">
        <v>711</v>
      </c>
      <c r="H41" s="25" t="s">
        <v>712</v>
      </c>
      <c r="I41" s="4" t="s">
        <v>713</v>
      </c>
      <c r="J41" s="15" t="s">
        <v>714</v>
      </c>
      <c r="K41" s="4" t="s">
        <v>308</v>
      </c>
      <c r="L41" s="15" t="s">
        <v>715</v>
      </c>
      <c r="M41" s="4" t="s">
        <v>716</v>
      </c>
      <c r="N41" s="4" t="s">
        <v>308</v>
      </c>
      <c r="O41" s="4" t="s">
        <v>717</v>
      </c>
      <c r="P41" s="4" t="s">
        <v>716</v>
      </c>
      <c r="Q41" s="15" t="s">
        <v>718</v>
      </c>
      <c r="R41" s="4" t="s">
        <v>719</v>
      </c>
      <c r="S41" s="4" t="s">
        <v>720</v>
      </c>
      <c r="T41" s="15" t="s">
        <v>721</v>
      </c>
      <c r="U41" s="4" t="s">
        <v>722</v>
      </c>
      <c r="V41" s="4" t="s">
        <v>723</v>
      </c>
      <c r="W41" s="4" t="s">
        <v>724</v>
      </c>
      <c r="X41" s="15" t="s">
        <v>308</v>
      </c>
      <c r="Y41" s="4" t="s">
        <v>725</v>
      </c>
      <c r="Z41" s="4" t="s">
        <v>726</v>
      </c>
      <c r="AA41" s="4" t="s">
        <v>727</v>
      </c>
      <c r="AB41" s="20" t="s">
        <v>728</v>
      </c>
      <c r="AC41" s="15" t="s">
        <v>729</v>
      </c>
      <c r="AD41" s="15" t="s">
        <v>730</v>
      </c>
      <c r="AE41" s="4" t="s">
        <v>718</v>
      </c>
      <c r="AF41" s="4" t="s">
        <v>308</v>
      </c>
      <c r="AG41" s="4" t="s">
        <v>716</v>
      </c>
      <c r="AH41" s="15" t="s">
        <v>731</v>
      </c>
      <c r="AI41" s="15" t="s">
        <v>308</v>
      </c>
      <c r="AJ41" s="4" t="s">
        <v>732</v>
      </c>
      <c r="AK41" s="4" t="s">
        <v>707</v>
      </c>
      <c r="AL41" s="4" t="s">
        <v>308</v>
      </c>
      <c r="AM41" s="4" t="s">
        <v>733</v>
      </c>
      <c r="AN41" s="15" t="s">
        <v>734</v>
      </c>
      <c r="AO41" s="15" t="s">
        <v>735</v>
      </c>
      <c r="AP41" s="4" t="s">
        <v>725</v>
      </c>
      <c r="AQ41" s="4" t="s">
        <v>736</v>
      </c>
      <c r="AR41" s="15" t="s">
        <v>940</v>
      </c>
      <c r="AS41" s="4" t="s">
        <v>718</v>
      </c>
      <c r="AT41" s="4" t="s">
        <v>737</v>
      </c>
      <c r="AU41" s="15" t="s">
        <v>738</v>
      </c>
      <c r="AV41" s="4" t="s">
        <v>707</v>
      </c>
      <c r="AW41" s="4" t="s">
        <v>739</v>
      </c>
      <c r="AX41" s="4" t="s">
        <v>740</v>
      </c>
      <c r="AY41" s="4" t="s">
        <v>741</v>
      </c>
      <c r="AZ41" s="4" t="s">
        <v>730</v>
      </c>
      <c r="BA41" s="4" t="s">
        <v>308</v>
      </c>
      <c r="BB41" s="4" t="s">
        <v>742</v>
      </c>
      <c r="BC41" s="4" t="s">
        <v>743</v>
      </c>
      <c r="BD41" s="4" t="s">
        <v>744</v>
      </c>
      <c r="BE41" s="15" t="s">
        <v>725</v>
      </c>
      <c r="BF41" s="15" t="s">
        <v>745</v>
      </c>
      <c r="BG41" s="15" t="s">
        <v>746</v>
      </c>
      <c r="BH41" s="15" t="s">
        <v>722</v>
      </c>
      <c r="BI41" s="4" t="s">
        <v>717</v>
      </c>
      <c r="BJ41" s="4" t="s">
        <v>732</v>
      </c>
      <c r="BK41" s="4" t="s">
        <v>736</v>
      </c>
    </row>
  </sheetData>
  <phoneticPr fontId="4" type="noConversion"/>
  <printOptions gridLines="1"/>
  <pageMargins left="0.39370078740157483" right="0.39370078740157483" top="0.55118110236220474" bottom="0.55118110236220474" header="0" footer="0"/>
  <pageSetup paperSize="9" orientation="landscape" horizontalDpi="4294967292" verticalDpi="4294967292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K107"/>
  <sheetViews>
    <sheetView topLeftCell="M1" workbookViewId="0">
      <pane ySplit="1" topLeftCell="A68" activePane="bottomLeft" state="frozen"/>
      <selection pane="bottomLeft" activeCell="AC96" sqref="AC96"/>
    </sheetView>
  </sheetViews>
  <sheetFormatPr defaultRowHeight="12.75" x14ac:dyDescent="0.2"/>
  <cols>
    <col min="1" max="1" width="39.42578125" bestFit="1" customWidth="1"/>
    <col min="2" max="2" width="9.7109375" customWidth="1"/>
    <col min="3" max="3" width="13.85546875" customWidth="1"/>
    <col min="4" max="4" width="12.140625" customWidth="1"/>
    <col min="5" max="5" width="11.5703125" customWidth="1"/>
    <col min="6" max="6" width="10.7109375" customWidth="1"/>
    <col min="7" max="7" width="11.85546875" customWidth="1"/>
    <col min="8" max="8" width="11.28515625" bestFit="1" customWidth="1"/>
    <col min="9" max="9" width="7" customWidth="1"/>
    <col min="10" max="10" width="8.28515625" bestFit="1" customWidth="1"/>
    <col min="11" max="11" width="10.85546875" bestFit="1" customWidth="1"/>
    <col min="12" max="12" width="15.140625" bestFit="1" customWidth="1"/>
    <col min="15" max="15" width="7.28515625" bestFit="1" customWidth="1"/>
    <col min="17" max="17" width="12.28515625" bestFit="1" customWidth="1"/>
    <col min="18" max="18" width="12.5703125" bestFit="1" customWidth="1"/>
    <col min="19" max="19" width="12.85546875" bestFit="1" customWidth="1"/>
    <col min="20" max="20" width="9.7109375" bestFit="1" customWidth="1"/>
    <col min="21" max="22" width="11.28515625" bestFit="1" customWidth="1"/>
    <col min="23" max="23" width="10.7109375" bestFit="1" customWidth="1"/>
    <col min="24" max="24" width="10.5703125" bestFit="1" customWidth="1"/>
    <col min="26" max="26" width="7" bestFit="1" customWidth="1"/>
    <col min="27" max="27" width="10.140625" bestFit="1" customWidth="1"/>
    <col min="28" max="28" width="7" bestFit="1" customWidth="1"/>
    <col min="29" max="29" width="12.85546875" bestFit="1" customWidth="1"/>
    <col min="30" max="30" width="7" bestFit="1" customWidth="1"/>
    <col min="31" max="31" width="12.28515625" bestFit="1" customWidth="1"/>
    <col min="32" max="32" width="8.140625" bestFit="1" customWidth="1"/>
    <col min="33" max="33" width="13.5703125" bestFit="1" customWidth="1"/>
    <col min="34" max="34" width="10.42578125" bestFit="1" customWidth="1"/>
    <col min="35" max="35" width="11" bestFit="1" customWidth="1"/>
    <col min="36" max="36" width="11.85546875" bestFit="1" customWidth="1"/>
    <col min="37" max="37" width="11.28515625" bestFit="1" customWidth="1"/>
    <col min="38" max="38" width="9.42578125" bestFit="1" customWidth="1"/>
    <col min="39" max="39" width="16.28515625" bestFit="1" customWidth="1"/>
    <col min="40" max="40" width="10.85546875" bestFit="1" customWidth="1"/>
    <col min="41" max="41" width="12.140625" bestFit="1" customWidth="1"/>
    <col min="42" max="42" width="8.42578125" bestFit="1" customWidth="1"/>
    <col min="43" max="43" width="9" bestFit="1" customWidth="1"/>
    <col min="44" max="44" width="7" bestFit="1" customWidth="1"/>
    <col min="45" max="45" width="10.42578125" bestFit="1" customWidth="1"/>
    <col min="46" max="46" width="12.28515625" bestFit="1" customWidth="1"/>
    <col min="47" max="47" width="9.28515625" bestFit="1" customWidth="1"/>
    <col min="48" max="48" width="12" bestFit="1" customWidth="1"/>
    <col min="49" max="49" width="8.28515625" bestFit="1" customWidth="1"/>
    <col min="50" max="50" width="9.42578125" bestFit="1" customWidth="1"/>
    <col min="51" max="51" width="11.85546875" bestFit="1" customWidth="1"/>
    <col min="52" max="52" width="14" bestFit="1" customWidth="1"/>
    <col min="53" max="54" width="10.7109375" bestFit="1" customWidth="1"/>
    <col min="55" max="55" width="6.85546875" bestFit="1" customWidth="1"/>
    <col min="56" max="56" width="12.7109375" bestFit="1" customWidth="1"/>
    <col min="57" max="57" width="11.140625" bestFit="1" customWidth="1"/>
    <col min="58" max="58" width="12.7109375" bestFit="1" customWidth="1"/>
    <col min="59" max="59" width="10.42578125" bestFit="1" customWidth="1"/>
    <col min="60" max="60" width="10" bestFit="1" customWidth="1"/>
    <col min="61" max="61" width="8.5703125" bestFit="1" customWidth="1"/>
    <col min="62" max="62" width="11" bestFit="1" customWidth="1"/>
    <col min="63" max="63" width="12" bestFit="1" customWidth="1"/>
  </cols>
  <sheetData>
    <row r="1" spans="1:63" s="60" customFormat="1" x14ac:dyDescent="0.2">
      <c r="A1" s="61" t="s">
        <v>448</v>
      </c>
      <c r="B1" s="59" t="s">
        <v>394</v>
      </c>
      <c r="C1" s="60" t="s">
        <v>488</v>
      </c>
      <c r="D1" s="60" t="s">
        <v>489</v>
      </c>
      <c r="E1" s="60" t="s">
        <v>490</v>
      </c>
      <c r="F1" s="60" t="s">
        <v>491</v>
      </c>
      <c r="G1" s="60" t="s">
        <v>492</v>
      </c>
      <c r="H1" s="60" t="s">
        <v>524</v>
      </c>
      <c r="I1" s="60" t="s">
        <v>493</v>
      </c>
      <c r="J1" s="60" t="s">
        <v>525</v>
      </c>
      <c r="K1" s="60" t="s">
        <v>494</v>
      </c>
      <c r="L1" s="60" t="s">
        <v>495</v>
      </c>
      <c r="M1" s="60" t="s">
        <v>496</v>
      </c>
      <c r="N1" s="60" t="s">
        <v>497</v>
      </c>
      <c r="O1" s="60" t="s">
        <v>793</v>
      </c>
      <c r="P1" s="60" t="s">
        <v>794</v>
      </c>
      <c r="Q1" s="60" t="s">
        <v>795</v>
      </c>
      <c r="R1" s="60" t="s">
        <v>796</v>
      </c>
      <c r="S1" s="60" t="s">
        <v>797</v>
      </c>
      <c r="T1" s="60" t="s">
        <v>798</v>
      </c>
      <c r="U1" s="60" t="s">
        <v>799</v>
      </c>
      <c r="V1" s="60" t="s">
        <v>800</v>
      </c>
      <c r="W1" s="60" t="s">
        <v>801</v>
      </c>
      <c r="X1" s="60" t="s">
        <v>802</v>
      </c>
      <c r="Y1" s="60" t="s">
        <v>803</v>
      </c>
      <c r="Z1" s="60" t="s">
        <v>804</v>
      </c>
      <c r="AA1" s="60" t="s">
        <v>805</v>
      </c>
      <c r="AB1" s="60" t="s">
        <v>806</v>
      </c>
      <c r="AC1" s="60" t="s">
        <v>807</v>
      </c>
      <c r="AD1" s="60" t="s">
        <v>808</v>
      </c>
      <c r="AE1" s="60" t="s">
        <v>809</v>
      </c>
      <c r="AF1" s="60" t="s">
        <v>810</v>
      </c>
      <c r="AG1" s="60" t="s">
        <v>811</v>
      </c>
      <c r="AH1" s="60" t="s">
        <v>526</v>
      </c>
      <c r="AI1" s="60" t="s">
        <v>812</v>
      </c>
      <c r="AJ1" s="60" t="s">
        <v>813</v>
      </c>
      <c r="AK1" s="60" t="s">
        <v>814</v>
      </c>
      <c r="AL1" s="60" t="s">
        <v>815</v>
      </c>
      <c r="AM1" s="60" t="s">
        <v>816</v>
      </c>
      <c r="AN1" s="60" t="s">
        <v>817</v>
      </c>
      <c r="AO1" s="60" t="s">
        <v>818</v>
      </c>
      <c r="AP1" s="60" t="s">
        <v>819</v>
      </c>
      <c r="AQ1" s="60" t="s">
        <v>820</v>
      </c>
      <c r="AR1" s="60" t="s">
        <v>821</v>
      </c>
      <c r="AS1" s="60" t="s">
        <v>822</v>
      </c>
      <c r="AT1" s="60" t="s">
        <v>823</v>
      </c>
      <c r="AU1" s="60" t="s">
        <v>527</v>
      </c>
      <c r="AV1" s="60" t="s">
        <v>824</v>
      </c>
      <c r="AW1" s="60" t="s">
        <v>825</v>
      </c>
      <c r="AX1" s="60" t="s">
        <v>826</v>
      </c>
      <c r="AY1" s="60" t="s">
        <v>827</v>
      </c>
      <c r="AZ1" s="60" t="s">
        <v>828</v>
      </c>
      <c r="BA1" s="60" t="s">
        <v>829</v>
      </c>
      <c r="BB1" s="60" t="s">
        <v>830</v>
      </c>
      <c r="BC1" s="60" t="s">
        <v>831</v>
      </c>
      <c r="BD1" s="60" t="s">
        <v>832</v>
      </c>
      <c r="BE1" s="60" t="s">
        <v>833</v>
      </c>
      <c r="BF1" s="60" t="s">
        <v>943</v>
      </c>
      <c r="BG1" s="60" t="s">
        <v>834</v>
      </c>
      <c r="BH1" s="60" t="s">
        <v>835</v>
      </c>
      <c r="BI1" s="60" t="s">
        <v>836</v>
      </c>
      <c r="BJ1" s="60" t="s">
        <v>944</v>
      </c>
      <c r="BK1" s="60" t="s">
        <v>945</v>
      </c>
    </row>
    <row r="2" spans="1:63" x14ac:dyDescent="0.2">
      <c r="A2" t="s">
        <v>409</v>
      </c>
      <c r="B2" s="79"/>
      <c r="E2">
        <v>3</v>
      </c>
      <c r="F2">
        <v>0</v>
      </c>
      <c r="H2">
        <v>3</v>
      </c>
      <c r="I2">
        <v>3</v>
      </c>
      <c r="K2">
        <v>1</v>
      </c>
      <c r="N2">
        <v>2</v>
      </c>
      <c r="O2">
        <v>2</v>
      </c>
      <c r="P2">
        <v>0</v>
      </c>
      <c r="Q2">
        <v>1</v>
      </c>
      <c r="S2">
        <v>4</v>
      </c>
      <c r="U2">
        <v>3</v>
      </c>
      <c r="V2">
        <v>1</v>
      </c>
      <c r="W2">
        <v>1</v>
      </c>
      <c r="X2">
        <v>2</v>
      </c>
      <c r="Z2" s="52">
        <v>5</v>
      </c>
      <c r="AB2">
        <v>2</v>
      </c>
      <c r="AC2">
        <v>4</v>
      </c>
      <c r="AD2">
        <v>2</v>
      </c>
      <c r="AG2">
        <v>1</v>
      </c>
      <c r="AH2">
        <v>4</v>
      </c>
      <c r="AI2">
        <v>1</v>
      </c>
      <c r="AJ2">
        <v>4</v>
      </c>
      <c r="AM2">
        <v>1</v>
      </c>
      <c r="AN2">
        <v>1</v>
      </c>
      <c r="AO2">
        <v>3</v>
      </c>
      <c r="AP2">
        <v>2</v>
      </c>
      <c r="AR2">
        <v>2</v>
      </c>
      <c r="AT2">
        <v>3</v>
      </c>
      <c r="AU2">
        <v>4</v>
      </c>
      <c r="AY2">
        <v>3</v>
      </c>
      <c r="BB2">
        <v>2</v>
      </c>
      <c r="BD2">
        <v>2</v>
      </c>
      <c r="BF2">
        <v>4</v>
      </c>
      <c r="BG2">
        <v>1</v>
      </c>
      <c r="BH2">
        <v>3</v>
      </c>
      <c r="BI2">
        <v>2</v>
      </c>
      <c r="BJ2">
        <v>4</v>
      </c>
    </row>
    <row r="3" spans="1:63" x14ac:dyDescent="0.2">
      <c r="A3" t="s">
        <v>406</v>
      </c>
      <c r="O3">
        <v>4</v>
      </c>
      <c r="P3">
        <v>4</v>
      </c>
      <c r="S3">
        <v>1</v>
      </c>
      <c r="AC3">
        <v>1</v>
      </c>
      <c r="AJ3" s="28" t="s">
        <v>1089</v>
      </c>
    </row>
    <row r="4" spans="1:63" x14ac:dyDescent="0.2">
      <c r="A4" t="s">
        <v>407</v>
      </c>
      <c r="P4">
        <v>1</v>
      </c>
      <c r="W4" s="73"/>
    </row>
    <row r="5" spans="1:63" x14ac:dyDescent="0.2">
      <c r="A5" t="s">
        <v>408</v>
      </c>
      <c r="B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4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2</v>
      </c>
      <c r="AJ5">
        <v>0</v>
      </c>
      <c r="AK5">
        <v>5</v>
      </c>
      <c r="AL5">
        <v>0</v>
      </c>
      <c r="AM5">
        <v>0</v>
      </c>
      <c r="AN5">
        <v>0</v>
      </c>
      <c r="AO5">
        <v>4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4</v>
      </c>
      <c r="BB5">
        <v>0</v>
      </c>
      <c r="BC5">
        <v>0</v>
      </c>
      <c r="BD5">
        <v>4</v>
      </c>
      <c r="BE5">
        <v>6</v>
      </c>
      <c r="BF5">
        <v>4</v>
      </c>
      <c r="BG5">
        <v>0</v>
      </c>
      <c r="BH5">
        <v>5</v>
      </c>
      <c r="BI5">
        <v>0</v>
      </c>
      <c r="BJ5">
        <v>0</v>
      </c>
      <c r="BK5">
        <v>5</v>
      </c>
    </row>
    <row r="6" spans="1:63" x14ac:dyDescent="0.2">
      <c r="A6" t="s">
        <v>410</v>
      </c>
      <c r="N6">
        <v>4</v>
      </c>
      <c r="AB6">
        <v>3</v>
      </c>
      <c r="AE6">
        <v>4</v>
      </c>
      <c r="AF6">
        <v>3</v>
      </c>
      <c r="AK6">
        <v>1</v>
      </c>
      <c r="AO6">
        <v>1</v>
      </c>
      <c r="AT6">
        <v>4</v>
      </c>
      <c r="BF6">
        <v>0</v>
      </c>
    </row>
    <row r="7" spans="1:63" x14ac:dyDescent="0.2">
      <c r="A7" t="s">
        <v>411</v>
      </c>
    </row>
    <row r="8" spans="1:63" x14ac:dyDescent="0.2">
      <c r="A8" t="s">
        <v>414</v>
      </c>
      <c r="B8" s="28">
        <v>2</v>
      </c>
      <c r="C8">
        <v>0</v>
      </c>
      <c r="D8">
        <v>0</v>
      </c>
      <c r="E8">
        <v>1</v>
      </c>
      <c r="F8" s="54">
        <v>2</v>
      </c>
      <c r="G8">
        <v>0</v>
      </c>
      <c r="H8">
        <v>2</v>
      </c>
      <c r="I8" s="54">
        <v>2</v>
      </c>
      <c r="J8">
        <v>1</v>
      </c>
      <c r="K8">
        <v>2</v>
      </c>
      <c r="L8">
        <v>1</v>
      </c>
      <c r="M8">
        <v>0</v>
      </c>
      <c r="N8">
        <v>0</v>
      </c>
      <c r="O8">
        <v>2</v>
      </c>
      <c r="P8" s="54">
        <v>2</v>
      </c>
      <c r="Q8">
        <v>1</v>
      </c>
      <c r="R8">
        <v>0</v>
      </c>
      <c r="S8">
        <v>2</v>
      </c>
      <c r="T8">
        <v>0</v>
      </c>
      <c r="U8">
        <v>2</v>
      </c>
      <c r="V8" s="54">
        <v>2</v>
      </c>
      <c r="W8" s="54">
        <v>2</v>
      </c>
      <c r="X8">
        <v>2</v>
      </c>
      <c r="Y8">
        <v>0</v>
      </c>
      <c r="Z8">
        <v>2</v>
      </c>
      <c r="AA8">
        <v>0</v>
      </c>
      <c r="AB8">
        <v>0</v>
      </c>
      <c r="AC8">
        <v>2</v>
      </c>
      <c r="AD8">
        <v>1</v>
      </c>
      <c r="AE8">
        <v>2</v>
      </c>
      <c r="AF8">
        <v>0</v>
      </c>
      <c r="AG8">
        <v>2</v>
      </c>
      <c r="AH8" s="54">
        <v>2</v>
      </c>
      <c r="AI8">
        <v>2</v>
      </c>
      <c r="AJ8">
        <v>2</v>
      </c>
      <c r="AK8">
        <v>0</v>
      </c>
      <c r="AL8">
        <v>0</v>
      </c>
      <c r="AM8">
        <v>0</v>
      </c>
      <c r="AN8">
        <v>0</v>
      </c>
      <c r="AO8">
        <v>0</v>
      </c>
      <c r="AP8">
        <v>1</v>
      </c>
      <c r="AQ8">
        <v>0</v>
      </c>
      <c r="AR8">
        <v>2</v>
      </c>
      <c r="AS8">
        <v>2</v>
      </c>
      <c r="AT8">
        <v>2</v>
      </c>
      <c r="AU8">
        <v>2</v>
      </c>
      <c r="AV8">
        <v>0</v>
      </c>
      <c r="AW8">
        <v>1</v>
      </c>
      <c r="AX8">
        <v>0</v>
      </c>
      <c r="AY8">
        <v>2</v>
      </c>
      <c r="AZ8">
        <v>1</v>
      </c>
      <c r="BA8">
        <v>0</v>
      </c>
      <c r="BB8">
        <v>2</v>
      </c>
      <c r="BC8" s="54">
        <v>2</v>
      </c>
      <c r="BD8">
        <v>2</v>
      </c>
      <c r="BE8">
        <v>0</v>
      </c>
      <c r="BF8">
        <v>2</v>
      </c>
      <c r="BG8">
        <v>2</v>
      </c>
      <c r="BH8">
        <v>2</v>
      </c>
      <c r="BI8">
        <v>2</v>
      </c>
      <c r="BJ8">
        <v>2</v>
      </c>
      <c r="BK8">
        <v>0</v>
      </c>
    </row>
    <row r="9" spans="1:63" x14ac:dyDescent="0.2">
      <c r="A9" t="s">
        <v>412</v>
      </c>
      <c r="E9">
        <v>3</v>
      </c>
      <c r="G9">
        <v>3</v>
      </c>
      <c r="H9" s="55"/>
      <c r="I9">
        <v>2</v>
      </c>
      <c r="N9">
        <v>3</v>
      </c>
      <c r="O9">
        <v>2</v>
      </c>
      <c r="P9">
        <v>3</v>
      </c>
      <c r="R9">
        <v>1</v>
      </c>
      <c r="T9">
        <v>1</v>
      </c>
      <c r="U9">
        <v>0</v>
      </c>
      <c r="V9">
        <v>0</v>
      </c>
      <c r="W9">
        <v>1</v>
      </c>
      <c r="X9">
        <v>0</v>
      </c>
      <c r="Y9">
        <v>3</v>
      </c>
      <c r="AB9">
        <v>3</v>
      </c>
      <c r="AC9">
        <v>4</v>
      </c>
      <c r="AE9">
        <v>1</v>
      </c>
      <c r="AH9">
        <v>1</v>
      </c>
      <c r="AI9">
        <v>0</v>
      </c>
      <c r="AK9">
        <v>3</v>
      </c>
      <c r="AN9">
        <v>2</v>
      </c>
      <c r="AO9">
        <v>1</v>
      </c>
      <c r="AP9">
        <v>1</v>
      </c>
      <c r="AQ9">
        <v>1</v>
      </c>
      <c r="AT9">
        <v>1</v>
      </c>
      <c r="AU9">
        <v>1</v>
      </c>
      <c r="AX9">
        <v>3</v>
      </c>
      <c r="BA9">
        <v>3</v>
      </c>
      <c r="BB9">
        <v>1</v>
      </c>
      <c r="BF9">
        <v>1</v>
      </c>
      <c r="BG9">
        <v>0</v>
      </c>
      <c r="BH9">
        <v>1</v>
      </c>
      <c r="BI9">
        <v>0</v>
      </c>
      <c r="BJ9">
        <v>0</v>
      </c>
    </row>
    <row r="10" spans="1:63" x14ac:dyDescent="0.2">
      <c r="A10" t="s">
        <v>413</v>
      </c>
      <c r="H10" s="55"/>
      <c r="P10" s="52"/>
      <c r="BG10">
        <v>1</v>
      </c>
      <c r="BH10">
        <v>0</v>
      </c>
      <c r="BI10">
        <v>1</v>
      </c>
    </row>
    <row r="11" spans="1:63" x14ac:dyDescent="0.2">
      <c r="A11" t="s">
        <v>415</v>
      </c>
      <c r="B11">
        <v>1</v>
      </c>
      <c r="C11">
        <v>0</v>
      </c>
      <c r="D11">
        <v>0</v>
      </c>
      <c r="E11">
        <v>0</v>
      </c>
      <c r="F11">
        <v>1</v>
      </c>
      <c r="G11">
        <v>0</v>
      </c>
      <c r="H11">
        <v>0</v>
      </c>
      <c r="I11">
        <v>0</v>
      </c>
      <c r="J11">
        <v>0</v>
      </c>
      <c r="K11">
        <v>1</v>
      </c>
      <c r="L11">
        <v>1</v>
      </c>
      <c r="M11">
        <v>0</v>
      </c>
      <c r="N11">
        <v>0</v>
      </c>
      <c r="O11">
        <v>0</v>
      </c>
      <c r="P11">
        <v>0</v>
      </c>
      <c r="Q11">
        <v>0</v>
      </c>
      <c r="R11">
        <v>7</v>
      </c>
      <c r="S11">
        <v>0</v>
      </c>
      <c r="T11">
        <v>0</v>
      </c>
      <c r="U11">
        <v>5</v>
      </c>
      <c r="V11">
        <v>1</v>
      </c>
      <c r="W11">
        <v>2</v>
      </c>
      <c r="X11">
        <v>2</v>
      </c>
      <c r="Y11">
        <v>0</v>
      </c>
      <c r="Z11">
        <v>0</v>
      </c>
      <c r="AA11">
        <v>0</v>
      </c>
      <c r="AB11">
        <v>0</v>
      </c>
      <c r="AC11">
        <v>0</v>
      </c>
      <c r="AD11">
        <v>2</v>
      </c>
      <c r="AE11">
        <v>2</v>
      </c>
      <c r="AF11">
        <v>1</v>
      </c>
      <c r="AG11">
        <v>1</v>
      </c>
      <c r="AH11">
        <v>2</v>
      </c>
      <c r="AI11">
        <v>1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3</v>
      </c>
      <c r="AP11">
        <v>5</v>
      </c>
      <c r="AQ11">
        <v>1</v>
      </c>
      <c r="AR11">
        <v>1</v>
      </c>
      <c r="AS11">
        <v>2</v>
      </c>
      <c r="AT11">
        <v>2</v>
      </c>
      <c r="AU11">
        <v>2</v>
      </c>
      <c r="AV11">
        <v>0</v>
      </c>
      <c r="AW11">
        <v>0</v>
      </c>
      <c r="AX11">
        <v>0</v>
      </c>
      <c r="AY11">
        <v>1</v>
      </c>
      <c r="AZ11">
        <v>0</v>
      </c>
      <c r="BA11">
        <v>0</v>
      </c>
      <c r="BB11">
        <v>3</v>
      </c>
      <c r="BC11">
        <v>0</v>
      </c>
      <c r="BD11">
        <v>1</v>
      </c>
      <c r="BE11">
        <v>0</v>
      </c>
      <c r="BF11">
        <v>2</v>
      </c>
      <c r="BG11">
        <v>0</v>
      </c>
      <c r="BH11">
        <v>2</v>
      </c>
      <c r="BI11">
        <v>2</v>
      </c>
      <c r="BJ11">
        <v>2</v>
      </c>
      <c r="BK11">
        <v>0</v>
      </c>
    </row>
    <row r="12" spans="1:63" x14ac:dyDescent="0.2">
      <c r="A12" t="s">
        <v>416</v>
      </c>
      <c r="B12">
        <v>6</v>
      </c>
      <c r="C12">
        <v>3</v>
      </c>
      <c r="D12">
        <v>5</v>
      </c>
      <c r="F12">
        <v>6</v>
      </c>
      <c r="G12">
        <v>4</v>
      </c>
      <c r="N12">
        <v>3</v>
      </c>
      <c r="S12">
        <v>8</v>
      </c>
      <c r="U12">
        <v>2</v>
      </c>
      <c r="W12">
        <v>5</v>
      </c>
      <c r="X12">
        <v>5</v>
      </c>
      <c r="Y12">
        <v>4</v>
      </c>
      <c r="AB12">
        <v>4</v>
      </c>
      <c r="AC12">
        <v>1</v>
      </c>
      <c r="AE12">
        <v>5</v>
      </c>
      <c r="AH12">
        <v>5</v>
      </c>
      <c r="AI12">
        <v>2</v>
      </c>
      <c r="AL12">
        <v>1</v>
      </c>
      <c r="AM12">
        <v>1</v>
      </c>
      <c r="AO12">
        <v>5</v>
      </c>
      <c r="AU12">
        <v>5</v>
      </c>
      <c r="AW12">
        <v>4</v>
      </c>
      <c r="AX12">
        <v>4</v>
      </c>
      <c r="BA12">
        <v>5</v>
      </c>
      <c r="BB12">
        <v>5</v>
      </c>
      <c r="BE12">
        <v>5</v>
      </c>
      <c r="BF12">
        <v>5</v>
      </c>
      <c r="BG12">
        <v>5</v>
      </c>
      <c r="BJ12">
        <v>5</v>
      </c>
      <c r="BK12">
        <v>4</v>
      </c>
    </row>
    <row r="13" spans="1:63" x14ac:dyDescent="0.2">
      <c r="A13" t="s">
        <v>417</v>
      </c>
    </row>
    <row r="14" spans="1:63" x14ac:dyDescent="0.2">
      <c r="A14" s="28" t="s">
        <v>455</v>
      </c>
      <c r="B14">
        <v>0</v>
      </c>
      <c r="C14">
        <v>0</v>
      </c>
      <c r="D14">
        <v>0</v>
      </c>
      <c r="E14">
        <v>0</v>
      </c>
      <c r="F14">
        <v>1</v>
      </c>
      <c r="G14">
        <v>0</v>
      </c>
      <c r="H14">
        <v>0</v>
      </c>
      <c r="I14">
        <v>1</v>
      </c>
      <c r="J14">
        <v>1</v>
      </c>
      <c r="K14">
        <v>0</v>
      </c>
      <c r="L14">
        <v>0</v>
      </c>
      <c r="M14">
        <v>0</v>
      </c>
      <c r="N14">
        <v>1</v>
      </c>
      <c r="O14">
        <v>0</v>
      </c>
      <c r="P14">
        <v>1</v>
      </c>
      <c r="Q14">
        <v>1</v>
      </c>
      <c r="R14">
        <v>0</v>
      </c>
      <c r="S14">
        <v>1</v>
      </c>
      <c r="T14">
        <v>1</v>
      </c>
      <c r="U14">
        <v>0</v>
      </c>
      <c r="V14">
        <v>1</v>
      </c>
      <c r="W14">
        <v>1</v>
      </c>
      <c r="X14" s="53">
        <v>0</v>
      </c>
      <c r="Y14">
        <v>0</v>
      </c>
      <c r="Z14">
        <v>1</v>
      </c>
      <c r="AA14">
        <v>0</v>
      </c>
      <c r="AB14">
        <v>1</v>
      </c>
      <c r="AC14">
        <v>1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1</v>
      </c>
      <c r="AJ14">
        <v>0</v>
      </c>
      <c r="AK14">
        <v>1</v>
      </c>
      <c r="AL14">
        <v>0</v>
      </c>
      <c r="AM14">
        <v>0</v>
      </c>
      <c r="AN14">
        <v>1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1</v>
      </c>
      <c r="BD14">
        <v>0</v>
      </c>
      <c r="BE14">
        <v>0</v>
      </c>
      <c r="BF14">
        <v>0</v>
      </c>
      <c r="BG14">
        <v>1</v>
      </c>
      <c r="BH14">
        <v>2</v>
      </c>
      <c r="BI14">
        <v>0</v>
      </c>
      <c r="BJ14">
        <v>1</v>
      </c>
      <c r="BK14">
        <v>0</v>
      </c>
    </row>
    <row r="15" spans="1:63" x14ac:dyDescent="0.2">
      <c r="A15" s="28" t="s">
        <v>456</v>
      </c>
      <c r="H15">
        <v>1</v>
      </c>
      <c r="L15">
        <v>1</v>
      </c>
      <c r="M15">
        <v>1</v>
      </c>
      <c r="R15">
        <v>1</v>
      </c>
      <c r="Y15">
        <v>3</v>
      </c>
      <c r="AC15">
        <v>0</v>
      </c>
      <c r="AH15">
        <v>1</v>
      </c>
      <c r="AM15">
        <v>1</v>
      </c>
      <c r="AU15">
        <v>1</v>
      </c>
      <c r="AX15">
        <v>1</v>
      </c>
    </row>
    <row r="16" spans="1:63" x14ac:dyDescent="0.2">
      <c r="A16" s="28" t="s">
        <v>973</v>
      </c>
      <c r="B16">
        <v>1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1</v>
      </c>
      <c r="N16">
        <v>0</v>
      </c>
      <c r="O16">
        <v>2</v>
      </c>
      <c r="P16">
        <v>0</v>
      </c>
      <c r="Q16">
        <v>0</v>
      </c>
      <c r="R16">
        <v>0</v>
      </c>
      <c r="S16">
        <v>2</v>
      </c>
      <c r="T16">
        <v>1</v>
      </c>
      <c r="U16">
        <v>0</v>
      </c>
      <c r="V16">
        <v>1</v>
      </c>
      <c r="W16">
        <v>0</v>
      </c>
      <c r="X16">
        <v>2</v>
      </c>
      <c r="Y16">
        <v>0</v>
      </c>
      <c r="Z16">
        <v>1</v>
      </c>
      <c r="AA16">
        <v>1</v>
      </c>
      <c r="AB16">
        <v>0</v>
      </c>
      <c r="AC16">
        <v>0</v>
      </c>
      <c r="AD16">
        <v>0</v>
      </c>
      <c r="AE16">
        <v>1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1</v>
      </c>
      <c r="AM16">
        <v>0</v>
      </c>
      <c r="AN16">
        <v>0</v>
      </c>
      <c r="AO16">
        <v>1</v>
      </c>
      <c r="AP16">
        <v>1</v>
      </c>
      <c r="AQ16">
        <v>0</v>
      </c>
      <c r="AR16">
        <v>0</v>
      </c>
      <c r="AS16">
        <v>1</v>
      </c>
      <c r="AT16">
        <v>1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2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1</v>
      </c>
      <c r="BJ16">
        <v>1</v>
      </c>
      <c r="BK16">
        <v>0</v>
      </c>
    </row>
    <row r="17" spans="1:63" x14ac:dyDescent="0.2">
      <c r="A17" t="s">
        <v>972</v>
      </c>
      <c r="F17">
        <v>1</v>
      </c>
      <c r="O17">
        <v>1</v>
      </c>
      <c r="P17">
        <v>1</v>
      </c>
      <c r="S17">
        <v>1</v>
      </c>
      <c r="W17" s="53">
        <v>1</v>
      </c>
      <c r="Z17">
        <v>2</v>
      </c>
      <c r="AD17">
        <v>1</v>
      </c>
      <c r="AQ17">
        <v>1</v>
      </c>
      <c r="AT17">
        <v>2</v>
      </c>
      <c r="AZ17">
        <v>1</v>
      </c>
      <c r="BG17">
        <v>1</v>
      </c>
      <c r="BH17">
        <v>1</v>
      </c>
      <c r="BI17">
        <v>2</v>
      </c>
    </row>
    <row r="18" spans="1:63" x14ac:dyDescent="0.2">
      <c r="A18" t="s">
        <v>238</v>
      </c>
      <c r="B18">
        <v>0</v>
      </c>
      <c r="C18">
        <v>1</v>
      </c>
      <c r="D18">
        <v>1</v>
      </c>
      <c r="E18">
        <v>2</v>
      </c>
      <c r="F18">
        <v>3</v>
      </c>
      <c r="G18">
        <v>3</v>
      </c>
      <c r="H18">
        <v>0</v>
      </c>
      <c r="I18">
        <v>3</v>
      </c>
      <c r="J18">
        <v>0</v>
      </c>
      <c r="K18">
        <v>0</v>
      </c>
      <c r="L18">
        <v>0</v>
      </c>
      <c r="M18">
        <v>1</v>
      </c>
      <c r="N18">
        <v>0</v>
      </c>
      <c r="O18">
        <v>3</v>
      </c>
      <c r="P18">
        <v>3</v>
      </c>
      <c r="Q18">
        <v>0</v>
      </c>
      <c r="R18">
        <v>1</v>
      </c>
      <c r="S18">
        <v>1</v>
      </c>
      <c r="T18">
        <v>0</v>
      </c>
      <c r="U18">
        <v>2</v>
      </c>
      <c r="V18" s="55">
        <v>0</v>
      </c>
      <c r="W18">
        <v>0</v>
      </c>
      <c r="X18">
        <v>1</v>
      </c>
      <c r="Y18">
        <v>0</v>
      </c>
      <c r="Z18">
        <v>3</v>
      </c>
      <c r="AA18">
        <v>2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1</v>
      </c>
      <c r="AH18">
        <v>0</v>
      </c>
      <c r="AI18">
        <v>0</v>
      </c>
      <c r="AJ18">
        <v>0</v>
      </c>
      <c r="AK18" s="55"/>
      <c r="AL18" s="55"/>
      <c r="AM18">
        <v>0</v>
      </c>
      <c r="AN18">
        <v>0</v>
      </c>
      <c r="AO18">
        <v>0</v>
      </c>
      <c r="AP18">
        <v>1</v>
      </c>
      <c r="AQ18">
        <v>0</v>
      </c>
      <c r="AR18">
        <v>2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1</v>
      </c>
      <c r="AZ18">
        <v>1</v>
      </c>
      <c r="BA18">
        <v>0</v>
      </c>
      <c r="BB18">
        <v>2</v>
      </c>
      <c r="BC18">
        <v>0</v>
      </c>
      <c r="BD18">
        <v>1</v>
      </c>
      <c r="BE18">
        <v>0</v>
      </c>
      <c r="BF18">
        <v>0</v>
      </c>
      <c r="BG18">
        <v>1</v>
      </c>
      <c r="BH18">
        <v>1</v>
      </c>
      <c r="BI18">
        <v>0</v>
      </c>
      <c r="BJ18">
        <v>1</v>
      </c>
      <c r="BK18">
        <v>1</v>
      </c>
    </row>
    <row r="19" spans="1:63" x14ac:dyDescent="0.2">
      <c r="A19" t="s">
        <v>239</v>
      </c>
      <c r="B19">
        <v>0</v>
      </c>
      <c r="C19">
        <v>0</v>
      </c>
      <c r="D19">
        <v>0</v>
      </c>
      <c r="E19">
        <v>0</v>
      </c>
      <c r="F19">
        <v>1</v>
      </c>
      <c r="G19">
        <v>0</v>
      </c>
      <c r="H19">
        <v>0</v>
      </c>
      <c r="I19">
        <v>1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1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1</v>
      </c>
      <c r="AA19">
        <v>0</v>
      </c>
      <c r="AB19">
        <v>1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</row>
    <row r="20" spans="1:63" x14ac:dyDescent="0.2">
      <c r="A20" t="s">
        <v>523</v>
      </c>
      <c r="B20">
        <v>0</v>
      </c>
      <c r="D20">
        <v>0</v>
      </c>
      <c r="E20">
        <v>1</v>
      </c>
      <c r="F20">
        <v>2</v>
      </c>
      <c r="G20">
        <v>0</v>
      </c>
      <c r="H20" s="55"/>
      <c r="I20">
        <v>2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2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3</v>
      </c>
      <c r="AL20">
        <v>0</v>
      </c>
      <c r="AM20">
        <v>0</v>
      </c>
      <c r="AN20">
        <v>0</v>
      </c>
      <c r="AO20">
        <v>6</v>
      </c>
      <c r="AP20">
        <v>0</v>
      </c>
      <c r="AQ20">
        <v>0</v>
      </c>
      <c r="AR20">
        <v>0</v>
      </c>
      <c r="AS20">
        <v>0</v>
      </c>
      <c r="AT20">
        <v>0</v>
      </c>
      <c r="AU20" s="55"/>
      <c r="AV20">
        <v>0</v>
      </c>
      <c r="AW20">
        <v>0</v>
      </c>
      <c r="AX20">
        <v>7</v>
      </c>
      <c r="AY20">
        <v>0</v>
      </c>
      <c r="AZ20">
        <v>0</v>
      </c>
      <c r="BA20">
        <v>3</v>
      </c>
      <c r="BB20">
        <v>0</v>
      </c>
      <c r="BC20">
        <v>0</v>
      </c>
      <c r="BD20">
        <v>8</v>
      </c>
      <c r="BE20">
        <v>3</v>
      </c>
      <c r="BF20">
        <v>0</v>
      </c>
      <c r="BG20">
        <v>0</v>
      </c>
      <c r="BH20">
        <v>3</v>
      </c>
      <c r="BI20">
        <v>0</v>
      </c>
      <c r="BJ20">
        <v>0</v>
      </c>
      <c r="BK20">
        <v>3</v>
      </c>
    </row>
    <row r="21" spans="1:63" x14ac:dyDescent="0.2">
      <c r="A21" t="s">
        <v>522</v>
      </c>
      <c r="D21">
        <v>2</v>
      </c>
      <c r="E21">
        <v>4</v>
      </c>
      <c r="H21" s="55"/>
      <c r="AB21">
        <v>5</v>
      </c>
      <c r="AK21">
        <v>4</v>
      </c>
      <c r="AO21">
        <v>1</v>
      </c>
      <c r="BE21">
        <v>4</v>
      </c>
      <c r="BK21">
        <v>4</v>
      </c>
    </row>
    <row r="22" spans="1:63" x14ac:dyDescent="0.2">
      <c r="A22" s="28" t="s">
        <v>511</v>
      </c>
      <c r="B22">
        <v>1</v>
      </c>
      <c r="C22">
        <v>0</v>
      </c>
      <c r="D22">
        <v>0</v>
      </c>
      <c r="E22">
        <v>2</v>
      </c>
      <c r="F22">
        <v>0</v>
      </c>
      <c r="G22">
        <v>0</v>
      </c>
      <c r="H22">
        <v>1</v>
      </c>
      <c r="J22">
        <v>1</v>
      </c>
      <c r="K22">
        <v>2</v>
      </c>
      <c r="L22">
        <v>0</v>
      </c>
      <c r="M22">
        <v>0</v>
      </c>
      <c r="N22">
        <v>0</v>
      </c>
      <c r="O22">
        <v>2</v>
      </c>
      <c r="Q22">
        <v>0</v>
      </c>
      <c r="R22">
        <v>0</v>
      </c>
      <c r="S22">
        <v>2</v>
      </c>
      <c r="T22">
        <v>0</v>
      </c>
      <c r="U22">
        <v>2</v>
      </c>
      <c r="V22">
        <v>2</v>
      </c>
      <c r="W22">
        <v>0</v>
      </c>
      <c r="X22">
        <v>0</v>
      </c>
      <c r="Y22">
        <v>0</v>
      </c>
      <c r="Z22">
        <v>2</v>
      </c>
      <c r="AA22">
        <v>2</v>
      </c>
      <c r="AB22">
        <v>2</v>
      </c>
      <c r="AC22">
        <v>0</v>
      </c>
      <c r="AD22">
        <v>2</v>
      </c>
      <c r="AE22">
        <v>2</v>
      </c>
      <c r="AF22">
        <v>2</v>
      </c>
      <c r="AG22">
        <v>0</v>
      </c>
      <c r="AH22">
        <v>2</v>
      </c>
      <c r="AI22">
        <v>1</v>
      </c>
      <c r="AJ22">
        <v>1</v>
      </c>
      <c r="AK22">
        <v>0</v>
      </c>
      <c r="AL22" s="53">
        <v>1</v>
      </c>
      <c r="AM22">
        <v>0</v>
      </c>
      <c r="AN22">
        <v>2</v>
      </c>
      <c r="AO22">
        <v>2</v>
      </c>
      <c r="AP22">
        <v>0</v>
      </c>
      <c r="AQ22">
        <v>0</v>
      </c>
      <c r="AR22">
        <v>2</v>
      </c>
      <c r="AS22">
        <v>2</v>
      </c>
      <c r="AT22">
        <v>2</v>
      </c>
      <c r="AU22">
        <v>0</v>
      </c>
      <c r="AV22">
        <v>0</v>
      </c>
      <c r="AW22">
        <v>0</v>
      </c>
      <c r="AX22">
        <v>0</v>
      </c>
      <c r="AY22">
        <v>2</v>
      </c>
      <c r="AZ22">
        <v>2</v>
      </c>
      <c r="BA22">
        <v>2</v>
      </c>
      <c r="BB22">
        <v>0</v>
      </c>
      <c r="BC22">
        <v>0</v>
      </c>
      <c r="BD22">
        <v>2</v>
      </c>
      <c r="BE22">
        <v>2</v>
      </c>
      <c r="BF22">
        <v>2</v>
      </c>
      <c r="BG22">
        <v>2</v>
      </c>
      <c r="BH22">
        <v>0</v>
      </c>
      <c r="BI22">
        <v>0</v>
      </c>
      <c r="BJ22">
        <v>2</v>
      </c>
      <c r="BK22">
        <v>0</v>
      </c>
    </row>
    <row r="23" spans="1:63" x14ac:dyDescent="0.2">
      <c r="A23" s="28" t="s">
        <v>512</v>
      </c>
      <c r="C23">
        <v>1</v>
      </c>
      <c r="D23">
        <v>1</v>
      </c>
      <c r="F23">
        <v>1</v>
      </c>
      <c r="G23">
        <v>1</v>
      </c>
      <c r="H23">
        <v>2</v>
      </c>
      <c r="J23">
        <v>2</v>
      </c>
      <c r="L23">
        <v>1</v>
      </c>
      <c r="M23">
        <v>2</v>
      </c>
      <c r="T23">
        <v>1</v>
      </c>
      <c r="AC23">
        <v>2</v>
      </c>
      <c r="AG23">
        <v>2</v>
      </c>
      <c r="AI23" s="53">
        <v>2</v>
      </c>
      <c r="AL23" s="53">
        <v>2</v>
      </c>
      <c r="AM23">
        <v>1</v>
      </c>
      <c r="AP23">
        <v>2</v>
      </c>
      <c r="AQ23">
        <v>2</v>
      </c>
      <c r="AU23">
        <v>2</v>
      </c>
      <c r="AW23">
        <v>2</v>
      </c>
      <c r="AX23">
        <v>1</v>
      </c>
      <c r="BC23">
        <v>1</v>
      </c>
      <c r="BG23">
        <v>0</v>
      </c>
      <c r="BI23">
        <v>1</v>
      </c>
      <c r="BK23">
        <v>2</v>
      </c>
    </row>
    <row r="24" spans="1:63" x14ac:dyDescent="0.2">
      <c r="A24" s="28" t="s">
        <v>513</v>
      </c>
      <c r="C24">
        <v>2</v>
      </c>
      <c r="D24">
        <v>2</v>
      </c>
      <c r="G24">
        <v>2</v>
      </c>
      <c r="AL24" s="53">
        <v>0</v>
      </c>
      <c r="AM24">
        <v>2</v>
      </c>
      <c r="BC24">
        <v>2</v>
      </c>
      <c r="BI24">
        <v>2</v>
      </c>
    </row>
    <row r="25" spans="1:63" x14ac:dyDescent="0.2">
      <c r="A25" t="s">
        <v>974</v>
      </c>
      <c r="B25">
        <v>1</v>
      </c>
      <c r="C25">
        <v>1</v>
      </c>
      <c r="D25">
        <v>1</v>
      </c>
      <c r="E25">
        <v>1</v>
      </c>
      <c r="F25">
        <v>1</v>
      </c>
      <c r="G25">
        <v>1</v>
      </c>
      <c r="H25">
        <v>1</v>
      </c>
      <c r="J25">
        <v>1</v>
      </c>
      <c r="K25">
        <v>1</v>
      </c>
      <c r="L25">
        <v>1</v>
      </c>
      <c r="M25">
        <v>1</v>
      </c>
      <c r="N25">
        <v>1</v>
      </c>
      <c r="O25">
        <v>1</v>
      </c>
      <c r="Q25">
        <v>1</v>
      </c>
      <c r="R25" s="53">
        <v>0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>
        <v>1</v>
      </c>
      <c r="AE25">
        <v>1</v>
      </c>
      <c r="AF25">
        <v>1</v>
      </c>
      <c r="AG25">
        <v>1</v>
      </c>
      <c r="AH25">
        <v>1</v>
      </c>
      <c r="AI25">
        <v>1</v>
      </c>
      <c r="AJ25" s="53">
        <v>2</v>
      </c>
      <c r="AK25">
        <v>1</v>
      </c>
      <c r="AL25" s="52">
        <v>2</v>
      </c>
      <c r="AM25" s="52">
        <v>1</v>
      </c>
      <c r="AN25" s="52">
        <v>1</v>
      </c>
      <c r="AO25" s="52">
        <v>1</v>
      </c>
      <c r="AP25" s="52">
        <v>1</v>
      </c>
      <c r="AQ25" s="52">
        <v>1</v>
      </c>
      <c r="AR25" s="52">
        <v>1</v>
      </c>
      <c r="AS25" s="52">
        <v>1</v>
      </c>
      <c r="AT25" s="52">
        <v>1</v>
      </c>
      <c r="AU25" s="52">
        <v>1</v>
      </c>
      <c r="AV25" s="52">
        <v>0</v>
      </c>
      <c r="AW25" s="52">
        <v>1</v>
      </c>
      <c r="AX25" s="52">
        <v>2</v>
      </c>
      <c r="AY25" s="52">
        <v>1</v>
      </c>
      <c r="AZ25" s="52">
        <v>1</v>
      </c>
      <c r="BA25" s="52">
        <v>1</v>
      </c>
      <c r="BB25" s="52">
        <v>1</v>
      </c>
      <c r="BC25" s="52">
        <v>1</v>
      </c>
      <c r="BD25" s="52">
        <v>1</v>
      </c>
      <c r="BE25" s="52">
        <v>1</v>
      </c>
      <c r="BF25" s="52">
        <v>1</v>
      </c>
      <c r="BG25" s="52">
        <v>1</v>
      </c>
      <c r="BH25" s="52">
        <v>1</v>
      </c>
      <c r="BI25" s="52">
        <v>1</v>
      </c>
      <c r="BJ25" s="52">
        <v>1</v>
      </c>
      <c r="BK25" s="52">
        <v>1</v>
      </c>
    </row>
    <row r="26" spans="1:63" x14ac:dyDescent="0.2">
      <c r="A26" t="s">
        <v>975</v>
      </c>
      <c r="AJ26" s="53">
        <v>1</v>
      </c>
    </row>
    <row r="27" spans="1:63" x14ac:dyDescent="0.2">
      <c r="A27" s="28" t="s">
        <v>514</v>
      </c>
      <c r="B27">
        <v>2</v>
      </c>
      <c r="C27">
        <v>2</v>
      </c>
      <c r="D27">
        <v>1</v>
      </c>
      <c r="E27">
        <v>2</v>
      </c>
      <c r="G27">
        <v>2</v>
      </c>
      <c r="H27">
        <v>2</v>
      </c>
      <c r="J27">
        <v>2</v>
      </c>
      <c r="K27">
        <v>2</v>
      </c>
      <c r="L27">
        <v>2</v>
      </c>
      <c r="M27">
        <v>2</v>
      </c>
      <c r="N27">
        <v>2</v>
      </c>
      <c r="O27">
        <v>2</v>
      </c>
      <c r="Q27">
        <v>2</v>
      </c>
      <c r="R27">
        <v>2</v>
      </c>
      <c r="S27">
        <v>2</v>
      </c>
      <c r="T27">
        <v>2</v>
      </c>
      <c r="U27">
        <v>2</v>
      </c>
      <c r="V27">
        <v>2</v>
      </c>
      <c r="W27">
        <v>2</v>
      </c>
      <c r="X27">
        <v>2</v>
      </c>
      <c r="Y27">
        <v>2</v>
      </c>
      <c r="AA27">
        <v>2</v>
      </c>
      <c r="AC27">
        <v>2</v>
      </c>
      <c r="AD27">
        <v>2</v>
      </c>
      <c r="AE27">
        <v>2</v>
      </c>
      <c r="AF27">
        <v>2</v>
      </c>
      <c r="AG27">
        <v>2</v>
      </c>
      <c r="AH27">
        <v>2</v>
      </c>
      <c r="AI27">
        <v>2</v>
      </c>
      <c r="AJ27">
        <v>2</v>
      </c>
      <c r="AK27">
        <v>2</v>
      </c>
      <c r="AL27" s="52">
        <v>2</v>
      </c>
      <c r="AM27" s="52">
        <v>2</v>
      </c>
      <c r="AN27" s="52">
        <v>2</v>
      </c>
      <c r="AO27" s="52">
        <v>2</v>
      </c>
      <c r="AP27" s="52">
        <v>2</v>
      </c>
      <c r="AQ27" s="52">
        <v>2</v>
      </c>
      <c r="AR27" s="52">
        <v>2</v>
      </c>
      <c r="AS27" s="52">
        <v>2</v>
      </c>
      <c r="AT27" s="52">
        <v>2</v>
      </c>
      <c r="AU27" s="52">
        <v>2</v>
      </c>
      <c r="AV27" s="52">
        <v>1</v>
      </c>
      <c r="AW27" s="52">
        <v>2</v>
      </c>
      <c r="AX27" s="52">
        <v>1</v>
      </c>
      <c r="AY27" s="52">
        <v>2</v>
      </c>
      <c r="AZ27" s="52">
        <v>2</v>
      </c>
      <c r="BA27" s="52">
        <v>2</v>
      </c>
      <c r="BB27" s="52">
        <v>2</v>
      </c>
      <c r="BC27" s="52">
        <v>2</v>
      </c>
      <c r="BD27" s="52">
        <v>2</v>
      </c>
      <c r="BE27" s="52">
        <v>2</v>
      </c>
      <c r="BF27" s="52">
        <v>2</v>
      </c>
      <c r="BG27" s="52">
        <v>2</v>
      </c>
      <c r="BH27" s="52">
        <v>2</v>
      </c>
      <c r="BI27" s="52">
        <v>2</v>
      </c>
      <c r="BJ27" s="52">
        <v>2</v>
      </c>
      <c r="BK27" s="52">
        <v>0</v>
      </c>
    </row>
    <row r="28" spans="1:63" x14ac:dyDescent="0.2">
      <c r="A28" s="28" t="s">
        <v>515</v>
      </c>
      <c r="D28">
        <v>2</v>
      </c>
      <c r="BK28" s="52"/>
    </row>
    <row r="29" spans="1:63" x14ac:dyDescent="0.2">
      <c r="A29" t="s">
        <v>976</v>
      </c>
      <c r="B29">
        <v>1</v>
      </c>
      <c r="C29">
        <v>0</v>
      </c>
      <c r="D29">
        <v>0</v>
      </c>
      <c r="E29">
        <v>0</v>
      </c>
      <c r="G29">
        <v>0</v>
      </c>
      <c r="H29">
        <v>1</v>
      </c>
      <c r="J29">
        <v>1</v>
      </c>
      <c r="K29" s="53">
        <v>0</v>
      </c>
      <c r="L29">
        <v>1</v>
      </c>
      <c r="M29">
        <v>1</v>
      </c>
      <c r="N29">
        <v>1</v>
      </c>
      <c r="O29" s="53">
        <v>1</v>
      </c>
      <c r="Q29">
        <v>0</v>
      </c>
      <c r="R29">
        <v>0</v>
      </c>
      <c r="S29">
        <v>1</v>
      </c>
      <c r="T29">
        <v>0</v>
      </c>
      <c r="U29">
        <v>0</v>
      </c>
      <c r="V29" s="53">
        <v>0</v>
      </c>
      <c r="W29">
        <v>1</v>
      </c>
      <c r="X29">
        <v>1</v>
      </c>
      <c r="Y29">
        <v>0</v>
      </c>
      <c r="AA29">
        <v>0</v>
      </c>
      <c r="AB29">
        <v>1</v>
      </c>
      <c r="AC29">
        <v>0</v>
      </c>
      <c r="AD29">
        <v>1</v>
      </c>
      <c r="AE29">
        <v>1</v>
      </c>
      <c r="AF29">
        <v>1</v>
      </c>
      <c r="AG29">
        <v>1</v>
      </c>
      <c r="AH29" s="53">
        <v>1</v>
      </c>
      <c r="AI29">
        <v>1</v>
      </c>
      <c r="AJ29">
        <v>1</v>
      </c>
      <c r="AK29">
        <v>0</v>
      </c>
      <c r="AL29">
        <v>1</v>
      </c>
      <c r="AM29">
        <v>1</v>
      </c>
      <c r="AN29">
        <v>1</v>
      </c>
      <c r="AO29">
        <v>1</v>
      </c>
      <c r="AP29">
        <v>1</v>
      </c>
      <c r="AQ29">
        <v>1</v>
      </c>
      <c r="AR29">
        <v>0</v>
      </c>
      <c r="AS29">
        <v>1</v>
      </c>
      <c r="AT29">
        <v>1</v>
      </c>
      <c r="AU29">
        <v>1</v>
      </c>
      <c r="AV29">
        <v>0</v>
      </c>
      <c r="AW29">
        <v>0</v>
      </c>
      <c r="AX29">
        <v>1</v>
      </c>
      <c r="AY29">
        <v>1</v>
      </c>
      <c r="AZ29">
        <v>1</v>
      </c>
      <c r="BA29">
        <v>1</v>
      </c>
      <c r="BB29" s="54">
        <v>0</v>
      </c>
      <c r="BD29">
        <v>1</v>
      </c>
      <c r="BE29">
        <v>1</v>
      </c>
      <c r="BF29">
        <v>1</v>
      </c>
      <c r="BG29">
        <v>1</v>
      </c>
      <c r="BH29">
        <v>1</v>
      </c>
      <c r="BI29">
        <v>1</v>
      </c>
      <c r="BJ29">
        <v>1</v>
      </c>
      <c r="BK29">
        <v>0</v>
      </c>
    </row>
    <row r="30" spans="1:63" x14ac:dyDescent="0.2">
      <c r="A30" t="s">
        <v>977</v>
      </c>
      <c r="K30" s="53" t="s">
        <v>1086</v>
      </c>
      <c r="V30">
        <v>1</v>
      </c>
      <c r="Y30">
        <v>1</v>
      </c>
      <c r="AC30">
        <v>1</v>
      </c>
      <c r="AD30">
        <v>1</v>
      </c>
      <c r="AP30" s="53"/>
      <c r="BB30" s="54">
        <v>1</v>
      </c>
    </row>
    <row r="31" spans="1:63" s="68" customFormat="1" x14ac:dyDescent="0.2">
      <c r="A31" s="67" t="s">
        <v>1056</v>
      </c>
      <c r="B31" s="68">
        <v>1</v>
      </c>
      <c r="C31" s="68">
        <v>0</v>
      </c>
      <c r="D31" s="68">
        <v>1</v>
      </c>
      <c r="E31" s="68">
        <v>1</v>
      </c>
      <c r="G31" s="68">
        <v>1</v>
      </c>
      <c r="H31" s="68">
        <v>1</v>
      </c>
      <c r="J31" s="68">
        <v>1</v>
      </c>
      <c r="K31" s="68">
        <v>2</v>
      </c>
      <c r="L31" s="68">
        <v>2</v>
      </c>
      <c r="M31" s="68">
        <v>1</v>
      </c>
      <c r="N31" s="68">
        <v>1</v>
      </c>
      <c r="O31" s="68">
        <v>1</v>
      </c>
      <c r="Q31" s="68">
        <v>1</v>
      </c>
      <c r="R31" s="68">
        <v>1</v>
      </c>
      <c r="S31" s="68">
        <v>1</v>
      </c>
      <c r="T31" s="68">
        <v>1</v>
      </c>
      <c r="U31" s="68">
        <v>2</v>
      </c>
      <c r="V31" s="68">
        <v>2</v>
      </c>
      <c r="W31" s="68">
        <v>1</v>
      </c>
      <c r="X31" s="68">
        <v>1</v>
      </c>
      <c r="Y31" s="68">
        <v>1</v>
      </c>
      <c r="AA31" s="68">
        <v>1</v>
      </c>
      <c r="AC31" s="68">
        <v>1</v>
      </c>
      <c r="AD31" s="68">
        <v>1</v>
      </c>
      <c r="AE31" s="68">
        <v>1</v>
      </c>
      <c r="AF31" s="68">
        <v>1</v>
      </c>
      <c r="AG31" s="68">
        <v>1</v>
      </c>
      <c r="AH31" s="68">
        <v>1</v>
      </c>
      <c r="AI31" s="68">
        <v>1</v>
      </c>
      <c r="AJ31" s="68">
        <v>1</v>
      </c>
      <c r="AK31" s="68">
        <v>1</v>
      </c>
      <c r="AL31" s="68">
        <v>1</v>
      </c>
      <c r="AM31" s="68">
        <v>1</v>
      </c>
      <c r="AN31" s="68">
        <v>1</v>
      </c>
      <c r="AO31" s="68">
        <v>1</v>
      </c>
      <c r="AP31" s="68">
        <v>1</v>
      </c>
      <c r="AQ31" s="68">
        <v>1</v>
      </c>
      <c r="AR31" s="68">
        <v>1</v>
      </c>
      <c r="AS31" s="68">
        <v>1</v>
      </c>
      <c r="AT31" s="68">
        <v>1</v>
      </c>
      <c r="AU31" s="68">
        <v>2</v>
      </c>
      <c r="AV31" s="68">
        <v>1</v>
      </c>
      <c r="AW31" s="68">
        <v>1</v>
      </c>
      <c r="AX31" s="68">
        <v>1</v>
      </c>
      <c r="AY31" s="68">
        <v>1</v>
      </c>
      <c r="AZ31" s="68">
        <v>1</v>
      </c>
      <c r="BA31" s="68">
        <v>1</v>
      </c>
      <c r="BB31" s="68">
        <v>1</v>
      </c>
      <c r="BC31" s="71"/>
      <c r="BD31" s="68">
        <v>1</v>
      </c>
      <c r="BE31" s="68">
        <v>1</v>
      </c>
      <c r="BF31" s="68">
        <v>2</v>
      </c>
      <c r="BG31" s="68">
        <v>1</v>
      </c>
      <c r="BH31" s="68">
        <v>1</v>
      </c>
      <c r="BI31" s="68">
        <v>1</v>
      </c>
      <c r="BJ31" s="68">
        <v>1</v>
      </c>
      <c r="BK31" s="68">
        <v>1</v>
      </c>
    </row>
    <row r="32" spans="1:63" x14ac:dyDescent="0.2">
      <c r="A32" t="s">
        <v>402</v>
      </c>
      <c r="B32">
        <v>1</v>
      </c>
      <c r="C32">
        <v>0</v>
      </c>
      <c r="D32">
        <v>1</v>
      </c>
      <c r="E32">
        <v>1</v>
      </c>
      <c r="G32">
        <v>1</v>
      </c>
      <c r="H32">
        <v>1</v>
      </c>
      <c r="J32">
        <v>1</v>
      </c>
      <c r="K32">
        <v>2</v>
      </c>
      <c r="L32">
        <v>2</v>
      </c>
      <c r="M32">
        <v>1</v>
      </c>
      <c r="N32">
        <v>1</v>
      </c>
      <c r="O32">
        <v>1</v>
      </c>
      <c r="Q32">
        <v>1</v>
      </c>
      <c r="R32">
        <v>1</v>
      </c>
      <c r="S32">
        <v>1</v>
      </c>
      <c r="T32">
        <v>1</v>
      </c>
      <c r="U32">
        <v>2</v>
      </c>
      <c r="V32">
        <v>2</v>
      </c>
      <c r="W32">
        <v>1</v>
      </c>
      <c r="X32">
        <v>1</v>
      </c>
      <c r="Y32">
        <v>1</v>
      </c>
      <c r="AA32">
        <v>1</v>
      </c>
      <c r="AC32">
        <v>1</v>
      </c>
      <c r="AD32">
        <v>1</v>
      </c>
      <c r="AE32">
        <v>1</v>
      </c>
      <c r="AF32">
        <v>1</v>
      </c>
      <c r="AG32">
        <v>1</v>
      </c>
      <c r="AH32" s="53">
        <v>1</v>
      </c>
      <c r="AI32">
        <v>1</v>
      </c>
      <c r="AJ32">
        <v>1</v>
      </c>
      <c r="AK32">
        <v>1</v>
      </c>
      <c r="AL32">
        <v>1</v>
      </c>
      <c r="AM32">
        <v>1</v>
      </c>
      <c r="AN32">
        <v>1</v>
      </c>
      <c r="AO32">
        <v>1</v>
      </c>
      <c r="AP32">
        <v>1</v>
      </c>
      <c r="AQ32">
        <v>1</v>
      </c>
      <c r="AR32">
        <v>1</v>
      </c>
      <c r="AS32">
        <v>1</v>
      </c>
      <c r="AT32">
        <v>1</v>
      </c>
      <c r="AU32">
        <v>2</v>
      </c>
      <c r="AV32">
        <v>1</v>
      </c>
      <c r="AW32">
        <v>1</v>
      </c>
      <c r="AX32">
        <v>1</v>
      </c>
      <c r="AY32">
        <v>1</v>
      </c>
      <c r="AZ32">
        <v>1</v>
      </c>
      <c r="BA32">
        <v>1</v>
      </c>
      <c r="BB32" s="52">
        <v>1</v>
      </c>
      <c r="BC32" s="72"/>
      <c r="BD32">
        <v>1</v>
      </c>
      <c r="BE32">
        <v>1</v>
      </c>
      <c r="BF32">
        <v>2</v>
      </c>
      <c r="BG32">
        <v>1</v>
      </c>
      <c r="BH32">
        <v>1</v>
      </c>
      <c r="BI32">
        <v>1</v>
      </c>
      <c r="BJ32">
        <v>1</v>
      </c>
      <c r="BK32">
        <v>1</v>
      </c>
    </row>
    <row r="33" spans="1:63" x14ac:dyDescent="0.2">
      <c r="A33" t="s">
        <v>403</v>
      </c>
      <c r="B33">
        <v>2</v>
      </c>
      <c r="C33">
        <v>0</v>
      </c>
      <c r="D33">
        <v>1</v>
      </c>
      <c r="E33">
        <v>1</v>
      </c>
      <c r="G33">
        <v>1</v>
      </c>
      <c r="H33">
        <v>1</v>
      </c>
      <c r="J33">
        <v>2</v>
      </c>
      <c r="K33">
        <v>2</v>
      </c>
      <c r="L33">
        <v>2</v>
      </c>
      <c r="M33">
        <v>3</v>
      </c>
      <c r="N33">
        <v>1</v>
      </c>
      <c r="O33">
        <v>3</v>
      </c>
      <c r="Q33">
        <v>1</v>
      </c>
      <c r="R33">
        <v>1</v>
      </c>
      <c r="S33">
        <v>1</v>
      </c>
      <c r="T33">
        <v>1</v>
      </c>
      <c r="U33">
        <v>3</v>
      </c>
      <c r="V33">
        <v>2</v>
      </c>
      <c r="W33">
        <v>2</v>
      </c>
      <c r="X33">
        <v>1</v>
      </c>
      <c r="Y33">
        <v>2</v>
      </c>
      <c r="AA33">
        <v>1</v>
      </c>
      <c r="AC33">
        <v>2</v>
      </c>
      <c r="AD33">
        <v>2</v>
      </c>
      <c r="AE33">
        <v>2</v>
      </c>
      <c r="AF33">
        <v>1</v>
      </c>
      <c r="AG33">
        <v>2</v>
      </c>
      <c r="AH33" s="53">
        <v>2</v>
      </c>
      <c r="AI33">
        <v>1</v>
      </c>
      <c r="AJ33">
        <v>1</v>
      </c>
      <c r="AK33">
        <v>1</v>
      </c>
      <c r="AL33">
        <v>1</v>
      </c>
      <c r="AM33">
        <v>2</v>
      </c>
      <c r="AN33">
        <v>2</v>
      </c>
      <c r="AO33">
        <v>2</v>
      </c>
      <c r="AP33">
        <v>2</v>
      </c>
      <c r="AQ33">
        <v>2</v>
      </c>
      <c r="AR33">
        <v>2</v>
      </c>
      <c r="AS33">
        <v>2</v>
      </c>
      <c r="AT33">
        <v>2</v>
      </c>
      <c r="AU33">
        <v>2</v>
      </c>
      <c r="AV33">
        <v>1</v>
      </c>
      <c r="AW33">
        <v>1</v>
      </c>
      <c r="AX33">
        <v>2</v>
      </c>
      <c r="AY33">
        <v>2</v>
      </c>
      <c r="AZ33">
        <v>1</v>
      </c>
      <c r="BA33">
        <v>1</v>
      </c>
      <c r="BB33" s="52">
        <v>2</v>
      </c>
      <c r="BC33" s="72"/>
      <c r="BD33">
        <v>2</v>
      </c>
      <c r="BE33">
        <v>2</v>
      </c>
      <c r="BF33">
        <v>4</v>
      </c>
      <c r="BG33">
        <v>1</v>
      </c>
      <c r="BH33">
        <v>1</v>
      </c>
      <c r="BI33">
        <v>1</v>
      </c>
      <c r="BJ33">
        <v>2</v>
      </c>
      <c r="BK33">
        <v>1</v>
      </c>
    </row>
    <row r="34" spans="1:63" s="53" customFormat="1" x14ac:dyDescent="0.2">
      <c r="A34" s="66" t="s">
        <v>1057</v>
      </c>
      <c r="B34" s="53">
        <v>2</v>
      </c>
      <c r="C34" s="53">
        <v>0</v>
      </c>
      <c r="D34" s="53">
        <v>1</v>
      </c>
      <c r="E34" s="53">
        <v>2</v>
      </c>
      <c r="G34" s="53">
        <v>2</v>
      </c>
      <c r="H34" s="53">
        <v>1</v>
      </c>
      <c r="J34" s="53">
        <v>2</v>
      </c>
      <c r="K34" s="53">
        <v>2</v>
      </c>
      <c r="L34" s="53">
        <v>3</v>
      </c>
      <c r="M34" s="53">
        <v>3</v>
      </c>
      <c r="N34" s="53">
        <v>1</v>
      </c>
      <c r="O34" s="53">
        <v>3</v>
      </c>
      <c r="Q34" s="53">
        <v>1</v>
      </c>
      <c r="R34" s="53">
        <v>1</v>
      </c>
      <c r="S34" s="53">
        <v>2</v>
      </c>
      <c r="T34" s="53">
        <v>1</v>
      </c>
      <c r="U34" s="53">
        <v>3</v>
      </c>
      <c r="V34" s="53">
        <v>2</v>
      </c>
      <c r="W34" s="53">
        <v>2</v>
      </c>
      <c r="X34" s="53">
        <v>1</v>
      </c>
      <c r="Y34" s="53">
        <v>2</v>
      </c>
      <c r="AA34" s="53">
        <v>1</v>
      </c>
      <c r="AC34" s="53">
        <v>2</v>
      </c>
      <c r="AD34" s="53">
        <v>2</v>
      </c>
      <c r="AE34" s="53">
        <v>2</v>
      </c>
      <c r="AF34" s="53">
        <v>1</v>
      </c>
      <c r="AG34" s="53">
        <v>2</v>
      </c>
      <c r="AH34" s="53">
        <v>2</v>
      </c>
      <c r="AI34" s="53">
        <v>1</v>
      </c>
      <c r="AJ34" s="53">
        <v>1</v>
      </c>
      <c r="AK34" s="53">
        <v>1</v>
      </c>
      <c r="AL34" s="53">
        <v>1</v>
      </c>
      <c r="AM34" s="53">
        <v>2</v>
      </c>
      <c r="AN34" s="53">
        <v>2</v>
      </c>
      <c r="AO34" s="53">
        <v>2</v>
      </c>
      <c r="AP34" s="53">
        <v>2</v>
      </c>
      <c r="AQ34" s="53">
        <v>2</v>
      </c>
      <c r="AR34" s="53">
        <v>2</v>
      </c>
      <c r="AS34" s="53">
        <v>2</v>
      </c>
      <c r="AT34" s="53">
        <v>2</v>
      </c>
      <c r="AU34" s="53">
        <v>2</v>
      </c>
      <c r="AV34" s="53">
        <v>1</v>
      </c>
      <c r="AW34" s="53">
        <v>1</v>
      </c>
      <c r="AX34" s="53">
        <v>2</v>
      </c>
      <c r="AY34" s="53">
        <v>2</v>
      </c>
      <c r="AZ34" s="53">
        <v>1</v>
      </c>
      <c r="BA34" s="53">
        <v>1</v>
      </c>
      <c r="BB34" s="53">
        <v>2</v>
      </c>
      <c r="BC34" s="72"/>
      <c r="BD34" s="53">
        <v>2</v>
      </c>
      <c r="BE34" s="53">
        <v>2</v>
      </c>
      <c r="BF34" s="53">
        <v>4</v>
      </c>
      <c r="BG34" s="53">
        <v>2</v>
      </c>
      <c r="BH34" s="53">
        <v>1</v>
      </c>
      <c r="BI34" s="53">
        <v>1</v>
      </c>
      <c r="BJ34" s="53">
        <v>2</v>
      </c>
      <c r="BK34" s="53">
        <v>1</v>
      </c>
    </row>
    <row r="35" spans="1:63" s="68" customFormat="1" x14ac:dyDescent="0.2">
      <c r="A35" s="67" t="s">
        <v>1058</v>
      </c>
      <c r="B35" s="68">
        <v>1</v>
      </c>
      <c r="C35" s="68">
        <v>0</v>
      </c>
      <c r="D35" s="68">
        <v>1</v>
      </c>
      <c r="E35" s="68">
        <v>1</v>
      </c>
      <c r="G35" s="68">
        <v>1</v>
      </c>
      <c r="H35" s="68">
        <v>1</v>
      </c>
      <c r="J35" s="68">
        <v>1</v>
      </c>
      <c r="K35" s="68">
        <v>1</v>
      </c>
      <c r="L35" s="68">
        <v>1</v>
      </c>
      <c r="M35" s="68">
        <v>1</v>
      </c>
      <c r="N35" s="68">
        <v>2</v>
      </c>
      <c r="O35" s="68">
        <v>1</v>
      </c>
      <c r="Q35" s="68">
        <v>1</v>
      </c>
      <c r="R35" s="68">
        <v>1</v>
      </c>
      <c r="S35" s="68">
        <v>1</v>
      </c>
      <c r="T35" s="68">
        <v>1</v>
      </c>
      <c r="U35" s="68">
        <v>1</v>
      </c>
      <c r="V35" s="68">
        <v>1</v>
      </c>
      <c r="W35" s="68">
        <v>1</v>
      </c>
      <c r="X35" s="68">
        <v>1</v>
      </c>
      <c r="Y35" s="68">
        <v>1</v>
      </c>
      <c r="AA35" s="68">
        <v>1</v>
      </c>
      <c r="AC35" s="68">
        <v>1</v>
      </c>
      <c r="AD35" s="68">
        <v>1</v>
      </c>
      <c r="AE35" s="68">
        <v>1</v>
      </c>
      <c r="AF35" s="68">
        <v>1</v>
      </c>
      <c r="AG35" s="68">
        <v>1</v>
      </c>
      <c r="AH35" s="68">
        <v>1</v>
      </c>
      <c r="AI35" s="68">
        <v>1</v>
      </c>
      <c r="AJ35" s="68">
        <v>1</v>
      </c>
      <c r="AK35" s="68">
        <v>1</v>
      </c>
      <c r="AL35" s="68">
        <v>1</v>
      </c>
      <c r="AM35" s="68">
        <v>1</v>
      </c>
      <c r="AN35" s="68">
        <v>1</v>
      </c>
      <c r="AO35" s="68">
        <v>1</v>
      </c>
      <c r="AP35" s="68">
        <v>1</v>
      </c>
      <c r="AQ35" s="68">
        <v>1</v>
      </c>
      <c r="AR35" s="68">
        <v>1</v>
      </c>
      <c r="AS35" s="68">
        <v>1</v>
      </c>
      <c r="AT35" s="68">
        <v>1</v>
      </c>
      <c r="AU35" s="68">
        <v>1</v>
      </c>
      <c r="AV35" s="68">
        <v>1</v>
      </c>
      <c r="AW35" s="68">
        <v>1</v>
      </c>
      <c r="AX35" s="68">
        <v>1</v>
      </c>
      <c r="AY35" s="68">
        <v>1</v>
      </c>
      <c r="AZ35" s="68">
        <v>1</v>
      </c>
      <c r="BA35" s="68">
        <v>1</v>
      </c>
      <c r="BB35" s="68">
        <v>1</v>
      </c>
      <c r="BC35" s="71"/>
      <c r="BD35" s="68">
        <v>1</v>
      </c>
      <c r="BE35" s="68">
        <v>1</v>
      </c>
      <c r="BF35" s="68">
        <v>1</v>
      </c>
      <c r="BG35" s="68">
        <v>1</v>
      </c>
      <c r="BH35" s="68">
        <v>1</v>
      </c>
      <c r="BI35" s="68">
        <v>1</v>
      </c>
      <c r="BJ35" s="68">
        <v>1</v>
      </c>
      <c r="BK35" s="68">
        <v>0</v>
      </c>
    </row>
    <row r="36" spans="1:63" x14ac:dyDescent="0.2">
      <c r="A36" t="s">
        <v>404</v>
      </c>
      <c r="B36">
        <v>1</v>
      </c>
      <c r="C36">
        <v>0</v>
      </c>
      <c r="D36">
        <v>1</v>
      </c>
      <c r="E36">
        <v>1</v>
      </c>
      <c r="G36">
        <v>1</v>
      </c>
      <c r="H36">
        <v>1</v>
      </c>
      <c r="J36">
        <v>1</v>
      </c>
      <c r="K36">
        <v>1</v>
      </c>
      <c r="L36">
        <v>1</v>
      </c>
      <c r="M36">
        <v>1</v>
      </c>
      <c r="N36">
        <v>2</v>
      </c>
      <c r="O36">
        <v>1</v>
      </c>
      <c r="Q36">
        <v>1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AA36">
        <v>1</v>
      </c>
      <c r="AC36">
        <v>1</v>
      </c>
      <c r="AD36">
        <v>1</v>
      </c>
      <c r="AE36">
        <v>1</v>
      </c>
      <c r="AF36">
        <v>1</v>
      </c>
      <c r="AG36">
        <v>1</v>
      </c>
      <c r="AH36" s="53">
        <v>1</v>
      </c>
      <c r="AI36">
        <v>1</v>
      </c>
      <c r="AJ36">
        <v>1</v>
      </c>
      <c r="AK36">
        <v>1</v>
      </c>
      <c r="AL36">
        <v>1</v>
      </c>
      <c r="AM36">
        <v>1</v>
      </c>
      <c r="AN36">
        <v>1</v>
      </c>
      <c r="AO36">
        <v>1</v>
      </c>
      <c r="AP36">
        <v>1</v>
      </c>
      <c r="AQ36">
        <v>1</v>
      </c>
      <c r="AR36">
        <v>1</v>
      </c>
      <c r="AS36">
        <v>1</v>
      </c>
      <c r="AT36">
        <v>1</v>
      </c>
      <c r="AU36">
        <v>1</v>
      </c>
      <c r="AV36">
        <v>1</v>
      </c>
      <c r="AW36">
        <v>1</v>
      </c>
      <c r="AX36">
        <v>1</v>
      </c>
      <c r="AY36">
        <v>1</v>
      </c>
      <c r="AZ36">
        <v>1</v>
      </c>
      <c r="BA36">
        <v>1</v>
      </c>
      <c r="BB36" s="52">
        <v>1</v>
      </c>
      <c r="BC36" s="72"/>
      <c r="BD36">
        <v>1</v>
      </c>
      <c r="BE36">
        <v>1</v>
      </c>
      <c r="BF36">
        <v>1</v>
      </c>
      <c r="BG36">
        <v>1</v>
      </c>
      <c r="BH36">
        <v>1</v>
      </c>
      <c r="BI36">
        <v>1</v>
      </c>
      <c r="BJ36">
        <v>1</v>
      </c>
      <c r="BK36">
        <v>0</v>
      </c>
    </row>
    <row r="37" spans="1:63" x14ac:dyDescent="0.2">
      <c r="A37" t="s">
        <v>405</v>
      </c>
      <c r="B37">
        <v>1</v>
      </c>
      <c r="C37">
        <v>1</v>
      </c>
      <c r="D37">
        <v>1</v>
      </c>
      <c r="E37">
        <v>1</v>
      </c>
      <c r="G37">
        <v>1</v>
      </c>
      <c r="H37">
        <v>1</v>
      </c>
      <c r="J37">
        <v>1</v>
      </c>
      <c r="K37">
        <v>1</v>
      </c>
      <c r="L37">
        <v>1</v>
      </c>
      <c r="M37">
        <v>1</v>
      </c>
      <c r="N37">
        <v>2</v>
      </c>
      <c r="O37">
        <v>1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AA37">
        <v>1</v>
      </c>
      <c r="AC37">
        <v>1</v>
      </c>
      <c r="AD37">
        <v>1</v>
      </c>
      <c r="AE37">
        <v>1</v>
      </c>
      <c r="AF37">
        <v>1</v>
      </c>
      <c r="AG37">
        <v>1</v>
      </c>
      <c r="AH37" s="53">
        <v>1</v>
      </c>
      <c r="AI37">
        <v>1</v>
      </c>
      <c r="AJ37">
        <v>1</v>
      </c>
      <c r="AK37">
        <v>1</v>
      </c>
      <c r="AL37">
        <v>1</v>
      </c>
      <c r="AM37">
        <v>1</v>
      </c>
      <c r="AN37">
        <v>1</v>
      </c>
      <c r="AO37">
        <v>1</v>
      </c>
      <c r="AP37">
        <v>1</v>
      </c>
      <c r="AQ37">
        <v>1</v>
      </c>
      <c r="AR37">
        <v>1</v>
      </c>
      <c r="AS37">
        <v>1</v>
      </c>
      <c r="AT37">
        <v>1</v>
      </c>
      <c r="AU37">
        <v>1</v>
      </c>
      <c r="AV37">
        <v>1</v>
      </c>
      <c r="AW37">
        <v>1</v>
      </c>
      <c r="AX37">
        <v>1</v>
      </c>
      <c r="AY37">
        <v>1</v>
      </c>
      <c r="AZ37">
        <v>1</v>
      </c>
      <c r="BA37">
        <v>1</v>
      </c>
      <c r="BB37" s="52">
        <v>1</v>
      </c>
      <c r="BC37" s="72"/>
      <c r="BD37">
        <v>1</v>
      </c>
      <c r="BE37">
        <v>1</v>
      </c>
      <c r="BF37">
        <v>1</v>
      </c>
      <c r="BG37">
        <v>1</v>
      </c>
      <c r="BH37">
        <v>1</v>
      </c>
      <c r="BI37">
        <v>1</v>
      </c>
      <c r="BJ37">
        <v>1</v>
      </c>
      <c r="BK37">
        <v>1</v>
      </c>
    </row>
    <row r="38" spans="1:63" s="53" customFormat="1" x14ac:dyDescent="0.2">
      <c r="A38" s="66" t="s">
        <v>1059</v>
      </c>
      <c r="B38" s="53">
        <v>1</v>
      </c>
      <c r="C38" s="53">
        <v>1</v>
      </c>
      <c r="D38" s="53">
        <v>1</v>
      </c>
      <c r="E38" s="53">
        <v>1</v>
      </c>
      <c r="G38" s="53">
        <v>1</v>
      </c>
      <c r="H38" s="53">
        <v>1</v>
      </c>
      <c r="J38" s="53">
        <v>1</v>
      </c>
      <c r="K38" s="53">
        <v>1</v>
      </c>
      <c r="L38" s="53">
        <v>1</v>
      </c>
      <c r="M38" s="53">
        <v>1</v>
      </c>
      <c r="N38" s="53">
        <v>2</v>
      </c>
      <c r="O38" s="53">
        <v>1</v>
      </c>
      <c r="Q38" s="53">
        <v>1</v>
      </c>
      <c r="R38" s="53">
        <v>1</v>
      </c>
      <c r="S38" s="53">
        <v>1</v>
      </c>
      <c r="T38" s="53">
        <v>1</v>
      </c>
      <c r="U38" s="53">
        <v>1</v>
      </c>
      <c r="V38" s="53">
        <v>1</v>
      </c>
      <c r="W38" s="53">
        <v>1</v>
      </c>
      <c r="X38" s="53">
        <v>1</v>
      </c>
      <c r="Y38" s="53">
        <v>1</v>
      </c>
      <c r="AA38" s="53">
        <v>1</v>
      </c>
      <c r="AC38" s="53">
        <v>1</v>
      </c>
      <c r="AD38" s="53">
        <v>1</v>
      </c>
      <c r="AE38" s="53">
        <v>1</v>
      </c>
      <c r="AF38" s="53">
        <v>1</v>
      </c>
      <c r="AG38" s="53">
        <v>1</v>
      </c>
      <c r="AH38" s="53">
        <v>1</v>
      </c>
      <c r="AI38" s="53">
        <v>1</v>
      </c>
      <c r="AJ38" s="53">
        <v>1</v>
      </c>
      <c r="AK38" s="53">
        <v>1</v>
      </c>
      <c r="AL38" s="53">
        <v>1</v>
      </c>
      <c r="AM38" s="53">
        <v>1</v>
      </c>
      <c r="AN38" s="53">
        <v>1</v>
      </c>
      <c r="AO38" s="53">
        <v>1</v>
      </c>
      <c r="AP38" s="53">
        <v>1</v>
      </c>
      <c r="AQ38" s="53">
        <v>1</v>
      </c>
      <c r="AR38" s="53">
        <v>1</v>
      </c>
      <c r="AS38" s="53">
        <v>1</v>
      </c>
      <c r="AT38" s="53">
        <v>1</v>
      </c>
      <c r="AU38" s="53">
        <v>1</v>
      </c>
      <c r="AV38" s="53">
        <v>1</v>
      </c>
      <c r="AW38" s="53">
        <v>1</v>
      </c>
      <c r="AX38" s="53">
        <v>1</v>
      </c>
      <c r="AY38" s="53">
        <v>1</v>
      </c>
      <c r="AZ38" s="53">
        <v>1</v>
      </c>
      <c r="BA38" s="53">
        <v>1</v>
      </c>
      <c r="BB38" s="53">
        <v>1</v>
      </c>
      <c r="BC38" s="72"/>
      <c r="BD38" s="53">
        <v>1</v>
      </c>
      <c r="BE38" s="53">
        <v>1</v>
      </c>
      <c r="BF38" s="53">
        <v>1</v>
      </c>
      <c r="BG38" s="53">
        <v>1</v>
      </c>
      <c r="BH38" s="53">
        <v>1</v>
      </c>
      <c r="BI38" s="53">
        <v>1</v>
      </c>
      <c r="BJ38" s="53">
        <v>1</v>
      </c>
      <c r="BK38" s="53">
        <v>1</v>
      </c>
    </row>
    <row r="39" spans="1:63" s="68" customFormat="1" x14ac:dyDescent="0.2">
      <c r="A39" s="67" t="s">
        <v>1060</v>
      </c>
      <c r="B39" s="68">
        <v>2</v>
      </c>
      <c r="C39" s="68">
        <v>1</v>
      </c>
      <c r="D39" s="68">
        <v>1</v>
      </c>
      <c r="E39" s="68">
        <v>2</v>
      </c>
      <c r="G39" s="68">
        <v>1</v>
      </c>
      <c r="H39" s="68">
        <v>2</v>
      </c>
      <c r="J39" s="68">
        <v>1</v>
      </c>
      <c r="K39" s="68">
        <v>2</v>
      </c>
      <c r="L39" s="68">
        <v>2</v>
      </c>
      <c r="M39" s="68">
        <v>1</v>
      </c>
      <c r="N39" s="68">
        <v>2</v>
      </c>
      <c r="O39" s="68">
        <v>1</v>
      </c>
      <c r="Q39" s="68">
        <v>2</v>
      </c>
      <c r="R39" s="68">
        <v>1</v>
      </c>
      <c r="S39" s="68">
        <v>2</v>
      </c>
      <c r="T39" s="68">
        <v>2</v>
      </c>
      <c r="U39" s="68">
        <v>2</v>
      </c>
      <c r="V39" s="68">
        <v>2</v>
      </c>
      <c r="W39" s="68">
        <v>2</v>
      </c>
      <c r="X39" s="68">
        <v>2</v>
      </c>
      <c r="Y39" s="68">
        <v>1</v>
      </c>
      <c r="AA39" s="68">
        <v>2</v>
      </c>
      <c r="AC39" s="68">
        <v>1</v>
      </c>
      <c r="AD39" s="68">
        <v>1</v>
      </c>
      <c r="AE39" s="68">
        <v>2</v>
      </c>
      <c r="AF39" s="68">
        <v>1</v>
      </c>
      <c r="AG39" s="68">
        <v>2</v>
      </c>
      <c r="AH39" s="68">
        <v>2</v>
      </c>
      <c r="AI39" s="68">
        <v>2</v>
      </c>
      <c r="AJ39" s="68">
        <v>1</v>
      </c>
      <c r="AK39" s="68">
        <v>2</v>
      </c>
      <c r="AL39" s="68">
        <v>2</v>
      </c>
      <c r="AM39" s="68">
        <v>1</v>
      </c>
      <c r="AN39" s="68">
        <v>1</v>
      </c>
      <c r="AO39" s="68">
        <v>2</v>
      </c>
      <c r="AP39" s="68">
        <v>2</v>
      </c>
      <c r="AQ39" s="68">
        <v>2</v>
      </c>
      <c r="AR39" s="68">
        <v>2</v>
      </c>
      <c r="AS39" s="68">
        <v>2</v>
      </c>
      <c r="AT39" s="68">
        <v>2</v>
      </c>
      <c r="AU39" s="68">
        <v>2</v>
      </c>
      <c r="AV39" s="68">
        <v>1</v>
      </c>
      <c r="AW39" s="68">
        <v>1</v>
      </c>
      <c r="AX39" s="68">
        <v>1</v>
      </c>
      <c r="AY39" s="68">
        <v>1</v>
      </c>
      <c r="AZ39" s="68">
        <v>2</v>
      </c>
      <c r="BA39" s="68">
        <v>2</v>
      </c>
      <c r="BB39" s="68">
        <v>2</v>
      </c>
      <c r="BC39" s="71"/>
      <c r="BD39" s="68">
        <v>2</v>
      </c>
      <c r="BE39" s="68">
        <v>2</v>
      </c>
      <c r="BF39" s="68">
        <v>2</v>
      </c>
      <c r="BG39" s="68">
        <v>2</v>
      </c>
      <c r="BH39" s="68">
        <v>2</v>
      </c>
      <c r="BI39" s="68">
        <v>2</v>
      </c>
      <c r="BJ39" s="68">
        <v>2</v>
      </c>
      <c r="BK39" s="68">
        <v>1</v>
      </c>
    </row>
    <row r="40" spans="1:63" x14ac:dyDescent="0.2">
      <c r="A40" t="s">
        <v>400</v>
      </c>
      <c r="B40">
        <v>2</v>
      </c>
      <c r="C40">
        <v>1</v>
      </c>
      <c r="D40">
        <v>1</v>
      </c>
      <c r="E40">
        <v>2</v>
      </c>
      <c r="G40">
        <v>1</v>
      </c>
      <c r="H40" s="53">
        <v>2</v>
      </c>
      <c r="J40">
        <v>1</v>
      </c>
      <c r="K40">
        <v>2</v>
      </c>
      <c r="L40">
        <v>2</v>
      </c>
      <c r="M40">
        <v>1</v>
      </c>
      <c r="N40">
        <v>2</v>
      </c>
      <c r="O40">
        <v>1</v>
      </c>
      <c r="Q40">
        <v>2</v>
      </c>
      <c r="R40">
        <v>1</v>
      </c>
      <c r="S40">
        <v>2</v>
      </c>
      <c r="T40">
        <v>2</v>
      </c>
      <c r="U40">
        <v>2</v>
      </c>
      <c r="V40">
        <v>2</v>
      </c>
      <c r="W40">
        <v>2</v>
      </c>
      <c r="X40">
        <v>2</v>
      </c>
      <c r="Y40">
        <v>1</v>
      </c>
      <c r="AA40">
        <v>2</v>
      </c>
      <c r="AC40">
        <v>1</v>
      </c>
      <c r="AD40">
        <v>1</v>
      </c>
      <c r="AE40">
        <v>2</v>
      </c>
      <c r="AF40">
        <v>1</v>
      </c>
      <c r="AG40">
        <v>2</v>
      </c>
      <c r="AH40" s="53">
        <v>2</v>
      </c>
      <c r="AI40">
        <v>2</v>
      </c>
      <c r="AJ40">
        <v>1</v>
      </c>
      <c r="AK40">
        <v>2</v>
      </c>
      <c r="AL40">
        <v>2</v>
      </c>
      <c r="AM40">
        <v>1</v>
      </c>
      <c r="AN40">
        <v>1</v>
      </c>
      <c r="AO40">
        <v>2</v>
      </c>
      <c r="AP40">
        <v>2</v>
      </c>
      <c r="AQ40">
        <v>2</v>
      </c>
      <c r="AR40">
        <v>2</v>
      </c>
      <c r="AS40">
        <v>2</v>
      </c>
      <c r="AT40">
        <v>2</v>
      </c>
      <c r="AU40">
        <v>2</v>
      </c>
      <c r="AV40">
        <v>1</v>
      </c>
      <c r="AW40">
        <v>1</v>
      </c>
      <c r="AX40">
        <v>1</v>
      </c>
      <c r="AY40">
        <v>1</v>
      </c>
      <c r="AZ40">
        <v>2</v>
      </c>
      <c r="BA40">
        <v>2</v>
      </c>
      <c r="BB40" s="52">
        <v>2</v>
      </c>
      <c r="BC40" s="72"/>
      <c r="BD40">
        <v>2</v>
      </c>
      <c r="BE40">
        <v>2</v>
      </c>
      <c r="BF40">
        <v>2</v>
      </c>
      <c r="BG40">
        <v>2</v>
      </c>
      <c r="BH40">
        <v>2</v>
      </c>
      <c r="BI40">
        <v>2</v>
      </c>
      <c r="BJ40">
        <v>2</v>
      </c>
      <c r="BK40">
        <v>1</v>
      </c>
    </row>
    <row r="41" spans="1:63" x14ac:dyDescent="0.2">
      <c r="A41" t="s">
        <v>401</v>
      </c>
      <c r="B41">
        <v>2</v>
      </c>
      <c r="C41">
        <v>1</v>
      </c>
      <c r="D41">
        <v>2</v>
      </c>
      <c r="E41">
        <v>3</v>
      </c>
      <c r="G41">
        <v>2</v>
      </c>
      <c r="H41" s="53">
        <v>3</v>
      </c>
      <c r="J41">
        <v>2</v>
      </c>
      <c r="K41">
        <v>2</v>
      </c>
      <c r="L41">
        <v>2</v>
      </c>
      <c r="M41">
        <v>3</v>
      </c>
      <c r="N41">
        <v>2</v>
      </c>
      <c r="O41">
        <v>3</v>
      </c>
      <c r="Q41">
        <v>2</v>
      </c>
      <c r="R41">
        <v>1</v>
      </c>
      <c r="S41">
        <v>2</v>
      </c>
      <c r="T41">
        <v>3</v>
      </c>
      <c r="U41">
        <v>4</v>
      </c>
      <c r="V41">
        <v>2</v>
      </c>
      <c r="W41">
        <v>2</v>
      </c>
      <c r="X41">
        <v>3</v>
      </c>
      <c r="Y41">
        <v>2</v>
      </c>
      <c r="AA41">
        <v>2</v>
      </c>
      <c r="AC41">
        <v>2</v>
      </c>
      <c r="AD41">
        <v>2</v>
      </c>
      <c r="AE41">
        <v>3</v>
      </c>
      <c r="AF41">
        <v>2</v>
      </c>
      <c r="AG41">
        <v>3</v>
      </c>
      <c r="AH41" s="53">
        <v>3</v>
      </c>
      <c r="AI41">
        <v>2</v>
      </c>
      <c r="AJ41">
        <v>2</v>
      </c>
      <c r="AK41">
        <v>2</v>
      </c>
      <c r="AL41">
        <v>2</v>
      </c>
      <c r="AM41">
        <v>2</v>
      </c>
      <c r="AN41">
        <v>3</v>
      </c>
      <c r="AO41">
        <v>2</v>
      </c>
      <c r="AP41">
        <v>3</v>
      </c>
      <c r="AQ41">
        <v>2</v>
      </c>
      <c r="AR41">
        <v>3</v>
      </c>
      <c r="AS41">
        <v>3</v>
      </c>
      <c r="AT41">
        <v>3</v>
      </c>
      <c r="AU41">
        <v>2</v>
      </c>
      <c r="AV41">
        <v>2</v>
      </c>
      <c r="AW41">
        <v>2</v>
      </c>
      <c r="AX41">
        <v>3</v>
      </c>
      <c r="AY41">
        <v>3</v>
      </c>
      <c r="AZ41">
        <v>3</v>
      </c>
      <c r="BA41">
        <v>3</v>
      </c>
      <c r="BB41" s="52">
        <v>2</v>
      </c>
      <c r="BC41" s="72"/>
      <c r="BD41">
        <v>3</v>
      </c>
      <c r="BE41">
        <v>3</v>
      </c>
      <c r="BF41">
        <v>5</v>
      </c>
      <c r="BG41">
        <v>2</v>
      </c>
      <c r="BH41">
        <v>4</v>
      </c>
      <c r="BI41">
        <v>3</v>
      </c>
      <c r="BJ41">
        <v>3</v>
      </c>
      <c r="BK41">
        <v>2</v>
      </c>
    </row>
    <row r="42" spans="1:63" s="53" customFormat="1" x14ac:dyDescent="0.2">
      <c r="A42" s="66" t="s">
        <v>1061</v>
      </c>
      <c r="B42" s="53">
        <v>2</v>
      </c>
      <c r="C42" s="53">
        <v>1</v>
      </c>
      <c r="D42" s="53">
        <v>2</v>
      </c>
      <c r="E42" s="53">
        <v>3</v>
      </c>
      <c r="G42" s="53">
        <v>2</v>
      </c>
      <c r="H42" s="53">
        <v>3</v>
      </c>
      <c r="J42" s="53">
        <v>2</v>
      </c>
      <c r="K42" s="53">
        <v>2</v>
      </c>
      <c r="L42" s="53">
        <v>2</v>
      </c>
      <c r="M42" s="53">
        <v>3</v>
      </c>
      <c r="N42" s="53">
        <v>2</v>
      </c>
      <c r="O42" s="53">
        <v>3</v>
      </c>
      <c r="Q42" s="53">
        <v>2</v>
      </c>
      <c r="R42" s="53">
        <v>1</v>
      </c>
      <c r="S42" s="53">
        <v>2</v>
      </c>
      <c r="T42" s="53">
        <v>3</v>
      </c>
      <c r="U42" s="53">
        <v>4</v>
      </c>
      <c r="V42" s="53">
        <v>2</v>
      </c>
      <c r="W42" s="53">
        <v>2</v>
      </c>
      <c r="X42" s="53">
        <v>3</v>
      </c>
      <c r="Y42" s="53">
        <v>2</v>
      </c>
      <c r="AA42" s="53">
        <v>2</v>
      </c>
      <c r="AC42" s="53">
        <v>2</v>
      </c>
      <c r="AD42" s="53">
        <v>2</v>
      </c>
      <c r="AE42" s="53">
        <v>3</v>
      </c>
      <c r="AF42" s="53">
        <v>2</v>
      </c>
      <c r="AG42" s="53">
        <v>3</v>
      </c>
      <c r="AH42" s="53">
        <v>3</v>
      </c>
      <c r="AI42" s="53">
        <v>2</v>
      </c>
      <c r="AJ42" s="53">
        <v>2</v>
      </c>
      <c r="AK42" s="53">
        <v>2</v>
      </c>
      <c r="AL42" s="53">
        <v>2</v>
      </c>
      <c r="AM42" s="53">
        <v>2</v>
      </c>
      <c r="AN42" s="53">
        <v>3</v>
      </c>
      <c r="AO42" s="53">
        <v>2</v>
      </c>
      <c r="AP42" s="53">
        <v>3</v>
      </c>
      <c r="AQ42" s="53">
        <v>2</v>
      </c>
      <c r="AR42" s="53">
        <v>3</v>
      </c>
      <c r="AS42" s="53">
        <v>3</v>
      </c>
      <c r="AT42" s="53">
        <v>3</v>
      </c>
      <c r="AU42" s="53">
        <v>2</v>
      </c>
      <c r="AV42" s="53">
        <v>2</v>
      </c>
      <c r="AW42" s="53">
        <v>2</v>
      </c>
      <c r="AX42" s="53">
        <v>3</v>
      </c>
      <c r="AY42" s="53">
        <v>3</v>
      </c>
      <c r="AZ42" s="53">
        <v>3</v>
      </c>
      <c r="BA42" s="53">
        <v>3</v>
      </c>
      <c r="BB42" s="53">
        <v>2</v>
      </c>
      <c r="BC42" s="72"/>
      <c r="BD42" s="53">
        <v>3</v>
      </c>
      <c r="BE42" s="53">
        <v>3</v>
      </c>
      <c r="BF42" s="53">
        <v>5</v>
      </c>
      <c r="BG42" s="53">
        <v>2</v>
      </c>
      <c r="BH42" s="53">
        <v>4</v>
      </c>
      <c r="BI42" s="53">
        <v>3</v>
      </c>
      <c r="BJ42" s="53">
        <v>3</v>
      </c>
      <c r="BK42" s="53">
        <v>2</v>
      </c>
    </row>
    <row r="43" spans="1:63" s="68" customFormat="1" x14ac:dyDescent="0.2">
      <c r="A43" s="67" t="s">
        <v>1062</v>
      </c>
      <c r="B43" s="68">
        <v>1</v>
      </c>
      <c r="C43" s="68">
        <v>0</v>
      </c>
      <c r="D43" s="68">
        <v>0</v>
      </c>
      <c r="E43" s="68">
        <v>1</v>
      </c>
      <c r="G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1</v>
      </c>
      <c r="Q43" s="68">
        <v>0</v>
      </c>
      <c r="R43" s="68">
        <v>0</v>
      </c>
      <c r="S43" s="68">
        <v>0</v>
      </c>
      <c r="T43" s="68">
        <v>0</v>
      </c>
      <c r="U43" s="68">
        <v>1</v>
      </c>
      <c r="V43" s="68">
        <v>0</v>
      </c>
      <c r="W43" s="68">
        <v>0</v>
      </c>
      <c r="X43" s="68">
        <v>0</v>
      </c>
      <c r="Y43" s="68">
        <v>0</v>
      </c>
      <c r="AA43" s="68">
        <v>0</v>
      </c>
      <c r="AC43" s="68">
        <v>0</v>
      </c>
      <c r="AD43" s="68">
        <v>0</v>
      </c>
      <c r="AE43" s="68">
        <v>0</v>
      </c>
      <c r="AF43" s="68">
        <v>0</v>
      </c>
      <c r="AG43" s="68">
        <v>0</v>
      </c>
      <c r="AH43" s="68">
        <v>0</v>
      </c>
      <c r="AI43" s="68">
        <v>0</v>
      </c>
      <c r="AJ43" s="68">
        <v>0</v>
      </c>
      <c r="AK43" s="68">
        <v>0</v>
      </c>
      <c r="AL43" s="68">
        <v>0</v>
      </c>
      <c r="AM43" s="68">
        <v>0</v>
      </c>
      <c r="AN43" s="68">
        <v>0</v>
      </c>
      <c r="AO43" s="68">
        <v>0</v>
      </c>
      <c r="AP43" s="68">
        <v>0</v>
      </c>
      <c r="AQ43" s="68">
        <v>0</v>
      </c>
      <c r="AR43" s="68">
        <v>0</v>
      </c>
      <c r="AS43" s="68">
        <v>0</v>
      </c>
      <c r="AT43" s="68">
        <v>0</v>
      </c>
      <c r="AV43" s="68">
        <v>0</v>
      </c>
      <c r="AW43" s="68">
        <v>0</v>
      </c>
      <c r="AX43" s="68">
        <v>0</v>
      </c>
      <c r="AY43" s="68">
        <v>0</v>
      </c>
      <c r="AZ43" s="68">
        <v>0</v>
      </c>
      <c r="BA43" s="68">
        <v>0</v>
      </c>
      <c r="BB43" s="68">
        <v>1</v>
      </c>
      <c r="BC43" s="71"/>
      <c r="BD43" s="68">
        <v>0</v>
      </c>
      <c r="BE43" s="68">
        <v>1</v>
      </c>
      <c r="BF43" s="68">
        <v>1</v>
      </c>
      <c r="BG43" s="68">
        <v>0</v>
      </c>
      <c r="BH43" s="68">
        <v>0</v>
      </c>
      <c r="BI43" s="68">
        <v>0</v>
      </c>
      <c r="BJ43" s="68">
        <v>0</v>
      </c>
      <c r="BK43" s="68">
        <v>0</v>
      </c>
    </row>
    <row r="44" spans="1:63" x14ac:dyDescent="0.2">
      <c r="A44" t="s">
        <v>398</v>
      </c>
      <c r="B44">
        <v>1</v>
      </c>
      <c r="C44">
        <v>0</v>
      </c>
      <c r="D44">
        <v>0</v>
      </c>
      <c r="E44">
        <v>1</v>
      </c>
      <c r="G44">
        <v>0</v>
      </c>
      <c r="H44" s="55"/>
      <c r="J44">
        <v>0</v>
      </c>
      <c r="K44">
        <v>0</v>
      </c>
      <c r="L44">
        <v>0</v>
      </c>
      <c r="M44">
        <v>0</v>
      </c>
      <c r="N44">
        <v>0</v>
      </c>
      <c r="O44">
        <v>1</v>
      </c>
      <c r="Q44">
        <v>0</v>
      </c>
      <c r="R44">
        <v>0</v>
      </c>
      <c r="S44">
        <v>0</v>
      </c>
      <c r="T44">
        <v>0</v>
      </c>
      <c r="U44">
        <v>1</v>
      </c>
      <c r="V44">
        <v>0</v>
      </c>
      <c r="W44">
        <v>0</v>
      </c>
      <c r="X44">
        <v>0</v>
      </c>
      <c r="Y44">
        <v>0</v>
      </c>
      <c r="AA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 s="53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 s="55"/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 s="52">
        <v>1</v>
      </c>
      <c r="BC44" s="72"/>
      <c r="BD44">
        <v>0</v>
      </c>
      <c r="BE44">
        <v>1</v>
      </c>
      <c r="BF44">
        <v>1</v>
      </c>
      <c r="BG44">
        <v>0</v>
      </c>
      <c r="BH44">
        <v>0</v>
      </c>
      <c r="BI44">
        <v>0</v>
      </c>
      <c r="BJ44">
        <v>0</v>
      </c>
      <c r="BK44">
        <v>0</v>
      </c>
    </row>
    <row r="45" spans="1:63" x14ac:dyDescent="0.2">
      <c r="A45" t="s">
        <v>399</v>
      </c>
      <c r="B45">
        <v>4</v>
      </c>
      <c r="C45">
        <v>0</v>
      </c>
      <c r="D45">
        <v>0</v>
      </c>
      <c r="E45">
        <v>1</v>
      </c>
      <c r="G45">
        <v>0</v>
      </c>
      <c r="H45" s="55"/>
      <c r="J45">
        <v>0</v>
      </c>
      <c r="K45">
        <v>0</v>
      </c>
      <c r="L45">
        <v>0</v>
      </c>
      <c r="M45">
        <v>0</v>
      </c>
      <c r="N45">
        <v>0</v>
      </c>
      <c r="O45">
        <v>2</v>
      </c>
      <c r="Q45">
        <v>0</v>
      </c>
      <c r="R45">
        <v>0</v>
      </c>
      <c r="S45">
        <v>0</v>
      </c>
      <c r="T45">
        <v>0</v>
      </c>
      <c r="U45">
        <v>2</v>
      </c>
      <c r="V45">
        <v>0</v>
      </c>
      <c r="W45">
        <v>0</v>
      </c>
      <c r="X45">
        <v>0</v>
      </c>
      <c r="Y45">
        <v>0</v>
      </c>
      <c r="AA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 s="53">
        <v>1</v>
      </c>
      <c r="AI45">
        <v>0</v>
      </c>
      <c r="AJ45">
        <v>0</v>
      </c>
      <c r="AK45">
        <v>0</v>
      </c>
      <c r="AL45">
        <v>0</v>
      </c>
      <c r="AM45">
        <v>2</v>
      </c>
      <c r="AN45">
        <v>0</v>
      </c>
      <c r="AO45">
        <v>1</v>
      </c>
      <c r="AP45">
        <v>0</v>
      </c>
      <c r="AQ45">
        <v>0</v>
      </c>
      <c r="AR45">
        <v>4</v>
      </c>
      <c r="AS45">
        <v>0</v>
      </c>
      <c r="AT45">
        <v>0</v>
      </c>
      <c r="AU45" s="55"/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 s="52">
        <v>1</v>
      </c>
      <c r="BC45" s="72"/>
      <c r="BD45">
        <v>0</v>
      </c>
      <c r="BE45">
        <v>2</v>
      </c>
      <c r="BF45">
        <v>4</v>
      </c>
      <c r="BG45">
        <v>0</v>
      </c>
      <c r="BH45">
        <v>0</v>
      </c>
      <c r="BI45">
        <v>1</v>
      </c>
      <c r="BJ45">
        <v>0</v>
      </c>
      <c r="BK45">
        <v>0</v>
      </c>
    </row>
    <row r="46" spans="1:63" s="53" customFormat="1" x14ac:dyDescent="0.2">
      <c r="A46" s="66" t="s">
        <v>1063</v>
      </c>
      <c r="B46" s="53">
        <v>4</v>
      </c>
      <c r="C46" s="53">
        <v>0</v>
      </c>
      <c r="D46" s="53">
        <v>0</v>
      </c>
      <c r="E46" s="53">
        <v>1</v>
      </c>
      <c r="G46" s="53">
        <v>0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  <c r="O46" s="53">
        <v>2</v>
      </c>
      <c r="Q46" s="53">
        <v>0</v>
      </c>
      <c r="R46" s="53">
        <v>0</v>
      </c>
      <c r="S46" s="53">
        <v>0</v>
      </c>
      <c r="T46" s="53">
        <v>0</v>
      </c>
      <c r="U46" s="53">
        <v>2</v>
      </c>
      <c r="V46" s="53">
        <v>0</v>
      </c>
      <c r="W46" s="53">
        <v>0</v>
      </c>
      <c r="X46" s="53">
        <v>0</v>
      </c>
      <c r="Y46" s="53">
        <v>0</v>
      </c>
      <c r="AA46" s="53">
        <v>0</v>
      </c>
      <c r="AC46" s="53">
        <v>0</v>
      </c>
      <c r="AD46" s="53">
        <v>0</v>
      </c>
      <c r="AE46" s="53">
        <v>0</v>
      </c>
      <c r="AF46" s="53">
        <v>0</v>
      </c>
      <c r="AG46" s="53">
        <v>0</v>
      </c>
      <c r="AH46" s="53">
        <v>1</v>
      </c>
      <c r="AI46" s="53">
        <v>0</v>
      </c>
      <c r="AJ46" s="53">
        <v>0</v>
      </c>
      <c r="AK46" s="53">
        <v>0</v>
      </c>
      <c r="AL46" s="53">
        <v>0</v>
      </c>
      <c r="AM46" s="53">
        <v>2</v>
      </c>
      <c r="AN46" s="53">
        <v>0</v>
      </c>
      <c r="AO46" s="53">
        <v>1</v>
      </c>
      <c r="AP46" s="53">
        <v>0</v>
      </c>
      <c r="AQ46" s="53">
        <v>0</v>
      </c>
      <c r="AR46" s="53">
        <v>4</v>
      </c>
      <c r="AS46" s="53">
        <v>0</v>
      </c>
      <c r="AT46" s="53">
        <v>0</v>
      </c>
      <c r="AV46" s="53">
        <v>0</v>
      </c>
      <c r="AW46" s="53">
        <v>0</v>
      </c>
      <c r="AX46" s="53">
        <v>0</v>
      </c>
      <c r="AY46" s="53">
        <v>0</v>
      </c>
      <c r="AZ46" s="53">
        <v>0</v>
      </c>
      <c r="BA46" s="53">
        <v>0</v>
      </c>
      <c r="BB46" s="53">
        <v>1</v>
      </c>
      <c r="BC46" s="72"/>
      <c r="BD46" s="53">
        <v>0</v>
      </c>
      <c r="BE46" s="53">
        <v>2</v>
      </c>
      <c r="BF46" s="53">
        <v>4</v>
      </c>
      <c r="BG46" s="53">
        <v>0</v>
      </c>
      <c r="BH46" s="53">
        <v>0</v>
      </c>
      <c r="BI46" s="53">
        <v>1</v>
      </c>
      <c r="BJ46" s="53">
        <v>0</v>
      </c>
      <c r="BK46" s="53">
        <v>0</v>
      </c>
    </row>
    <row r="47" spans="1:63" s="68" customFormat="1" x14ac:dyDescent="0.2">
      <c r="A47" s="67" t="s">
        <v>1064</v>
      </c>
      <c r="B47" s="68">
        <v>6</v>
      </c>
      <c r="F47" s="68">
        <v>9</v>
      </c>
      <c r="I47" s="68">
        <v>10</v>
      </c>
      <c r="O47" s="68">
        <v>5</v>
      </c>
      <c r="P47" s="68">
        <v>9</v>
      </c>
      <c r="Z47" s="68">
        <v>10</v>
      </c>
      <c r="BC47" s="68">
        <v>8</v>
      </c>
      <c r="BE47" s="68">
        <v>5</v>
      </c>
      <c r="BF47" s="68">
        <v>8</v>
      </c>
    </row>
    <row r="48" spans="1:63" x14ac:dyDescent="0.2">
      <c r="A48" t="s">
        <v>418</v>
      </c>
      <c r="B48">
        <v>6</v>
      </c>
      <c r="F48">
        <v>9</v>
      </c>
      <c r="I48">
        <v>10</v>
      </c>
      <c r="O48">
        <v>5</v>
      </c>
      <c r="P48">
        <v>9</v>
      </c>
      <c r="Z48">
        <v>10</v>
      </c>
      <c r="BC48">
        <v>8</v>
      </c>
      <c r="BE48">
        <v>5</v>
      </c>
      <c r="BF48">
        <v>8</v>
      </c>
    </row>
    <row r="49" spans="1:63" x14ac:dyDescent="0.2">
      <c r="A49" t="s">
        <v>419</v>
      </c>
      <c r="B49">
        <v>8</v>
      </c>
      <c r="F49">
        <v>19</v>
      </c>
      <c r="I49">
        <v>21</v>
      </c>
      <c r="O49">
        <v>7</v>
      </c>
      <c r="P49">
        <v>18</v>
      </c>
      <c r="Z49">
        <v>20</v>
      </c>
      <c r="BC49">
        <v>18</v>
      </c>
      <c r="BE49">
        <v>7</v>
      </c>
      <c r="BF49">
        <v>12</v>
      </c>
    </row>
    <row r="50" spans="1:63" s="53" customFormat="1" x14ac:dyDescent="0.2">
      <c r="A50" s="66" t="s">
        <v>1065</v>
      </c>
      <c r="B50" s="53">
        <v>8</v>
      </c>
      <c r="F50" s="53">
        <v>19</v>
      </c>
      <c r="I50" s="53">
        <v>21</v>
      </c>
      <c r="O50" s="53">
        <v>7</v>
      </c>
      <c r="P50" s="53">
        <v>18</v>
      </c>
      <c r="Z50" s="53">
        <v>20</v>
      </c>
      <c r="BC50" s="53">
        <v>18</v>
      </c>
      <c r="BE50" s="53">
        <v>7</v>
      </c>
      <c r="BF50" s="53">
        <v>12</v>
      </c>
    </row>
    <row r="51" spans="1:63" s="68" customFormat="1" x14ac:dyDescent="0.2">
      <c r="A51" s="67" t="s">
        <v>1066</v>
      </c>
      <c r="F51" s="68">
        <v>6</v>
      </c>
      <c r="I51" s="68">
        <v>6</v>
      </c>
      <c r="P51" s="68">
        <v>7</v>
      </c>
      <c r="Z51" s="68">
        <v>7</v>
      </c>
      <c r="BC51" s="68">
        <v>4</v>
      </c>
      <c r="BE51" s="68">
        <v>3</v>
      </c>
      <c r="BF51" s="68">
        <v>3</v>
      </c>
    </row>
    <row r="52" spans="1:63" x14ac:dyDescent="0.2">
      <c r="A52" t="s">
        <v>420</v>
      </c>
      <c r="F52">
        <v>6</v>
      </c>
      <c r="I52">
        <v>6</v>
      </c>
      <c r="P52">
        <v>7</v>
      </c>
      <c r="Z52" s="53">
        <v>7</v>
      </c>
      <c r="BC52">
        <v>4</v>
      </c>
      <c r="BE52">
        <v>3</v>
      </c>
      <c r="BF52">
        <v>3</v>
      </c>
    </row>
    <row r="53" spans="1:63" x14ac:dyDescent="0.2">
      <c r="A53" t="s">
        <v>421</v>
      </c>
      <c r="F53">
        <v>12</v>
      </c>
      <c r="I53">
        <v>17</v>
      </c>
      <c r="P53">
        <v>21</v>
      </c>
      <c r="Z53" s="53">
        <v>15</v>
      </c>
      <c r="BC53">
        <v>10</v>
      </c>
      <c r="BE53">
        <v>3</v>
      </c>
      <c r="BF53">
        <v>3</v>
      </c>
    </row>
    <row r="54" spans="1:63" s="53" customFormat="1" x14ac:dyDescent="0.2">
      <c r="A54" s="66" t="s">
        <v>1067</v>
      </c>
      <c r="F54" s="53">
        <v>12</v>
      </c>
      <c r="I54" s="53">
        <v>17</v>
      </c>
      <c r="P54" s="53">
        <v>21</v>
      </c>
      <c r="Z54" s="53">
        <v>15</v>
      </c>
      <c r="BC54" s="53">
        <v>10</v>
      </c>
      <c r="BE54" s="53">
        <v>3</v>
      </c>
      <c r="BF54" s="53">
        <v>3</v>
      </c>
    </row>
    <row r="55" spans="1:63" s="68" customFormat="1" x14ac:dyDescent="0.2">
      <c r="A55" s="67" t="s">
        <v>1068</v>
      </c>
      <c r="B55" s="68">
        <v>1</v>
      </c>
      <c r="C55" s="68">
        <v>0</v>
      </c>
      <c r="D55" s="68">
        <v>0</v>
      </c>
      <c r="E55" s="68">
        <v>0</v>
      </c>
      <c r="F55" s="68">
        <v>0</v>
      </c>
      <c r="G55" s="68">
        <v>0</v>
      </c>
      <c r="H55" s="68">
        <v>0</v>
      </c>
      <c r="I55" s="68">
        <v>2</v>
      </c>
      <c r="J55" s="68">
        <v>0</v>
      </c>
      <c r="K55" s="68">
        <v>0</v>
      </c>
      <c r="L55" s="68">
        <v>0</v>
      </c>
      <c r="M55" s="68">
        <v>0</v>
      </c>
      <c r="N55" s="68">
        <v>0</v>
      </c>
      <c r="O55" s="68">
        <v>1</v>
      </c>
      <c r="P55" s="68">
        <v>3</v>
      </c>
      <c r="Q55" s="68">
        <v>0</v>
      </c>
      <c r="R55" s="68">
        <v>0</v>
      </c>
      <c r="S55" s="68">
        <v>0</v>
      </c>
      <c r="T55" s="68">
        <v>0</v>
      </c>
      <c r="U55" s="68">
        <v>0</v>
      </c>
      <c r="V55" s="68">
        <v>0</v>
      </c>
      <c r="W55" s="68">
        <v>0</v>
      </c>
      <c r="X55" s="68">
        <v>0</v>
      </c>
      <c r="Y55" s="68">
        <v>0</v>
      </c>
      <c r="Z55" s="68">
        <v>1</v>
      </c>
      <c r="AA55" s="68">
        <v>0</v>
      </c>
      <c r="AB55" s="68">
        <v>1</v>
      </c>
      <c r="AC55" s="68">
        <v>0</v>
      </c>
      <c r="AD55" s="68">
        <v>0</v>
      </c>
      <c r="AE55" s="68">
        <v>0</v>
      </c>
      <c r="AF55" s="68">
        <v>0</v>
      </c>
      <c r="AG55" s="68">
        <v>0</v>
      </c>
      <c r="AH55" s="68">
        <v>0</v>
      </c>
      <c r="AI55" s="68">
        <v>0</v>
      </c>
      <c r="AJ55" s="68">
        <v>0</v>
      </c>
      <c r="AK55" s="68">
        <v>0</v>
      </c>
      <c r="AL55" s="68">
        <v>0</v>
      </c>
      <c r="AM55" s="68">
        <v>0</v>
      </c>
      <c r="AN55" s="68">
        <v>0</v>
      </c>
      <c r="AO55" s="68">
        <v>0</v>
      </c>
      <c r="AP55" s="68">
        <v>0</v>
      </c>
      <c r="AQ55" s="68">
        <v>0</v>
      </c>
      <c r="AR55" s="68">
        <v>0</v>
      </c>
      <c r="AS55" s="68">
        <v>0</v>
      </c>
      <c r="AT55" s="68">
        <v>0</v>
      </c>
      <c r="AU55" s="68">
        <v>0</v>
      </c>
      <c r="AV55" s="68">
        <v>0</v>
      </c>
      <c r="AW55" s="68">
        <v>0</v>
      </c>
      <c r="AX55" s="68">
        <v>0</v>
      </c>
      <c r="AY55" s="68">
        <v>0</v>
      </c>
      <c r="AZ55" s="68">
        <v>0</v>
      </c>
      <c r="BA55" s="68">
        <v>0</v>
      </c>
      <c r="BB55" s="68">
        <v>0</v>
      </c>
      <c r="BC55" s="68">
        <v>0</v>
      </c>
      <c r="BD55" s="68">
        <v>0</v>
      </c>
      <c r="BE55" s="68">
        <v>1</v>
      </c>
      <c r="BF55" s="68">
        <v>1</v>
      </c>
      <c r="BG55" s="68">
        <v>0</v>
      </c>
      <c r="BH55" s="68">
        <v>0</v>
      </c>
      <c r="BI55" s="68">
        <v>0</v>
      </c>
      <c r="BJ55" s="68">
        <v>0</v>
      </c>
      <c r="BK55" s="68">
        <v>0</v>
      </c>
    </row>
    <row r="56" spans="1:63" x14ac:dyDescent="0.2">
      <c r="A56" t="s">
        <v>422</v>
      </c>
      <c r="B56">
        <v>1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2</v>
      </c>
      <c r="J56">
        <v>0</v>
      </c>
      <c r="K56">
        <v>0</v>
      </c>
      <c r="L56">
        <v>0</v>
      </c>
      <c r="M56">
        <v>0</v>
      </c>
      <c r="N56">
        <v>0</v>
      </c>
      <c r="O56">
        <v>1</v>
      </c>
      <c r="P56">
        <v>3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1</v>
      </c>
      <c r="AA56">
        <v>0</v>
      </c>
      <c r="AB56">
        <v>1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1</v>
      </c>
      <c r="BF56">
        <v>1</v>
      </c>
      <c r="BG56">
        <v>0</v>
      </c>
      <c r="BH56">
        <v>0</v>
      </c>
      <c r="BI56">
        <v>0</v>
      </c>
      <c r="BJ56">
        <v>0</v>
      </c>
      <c r="BK56">
        <v>0</v>
      </c>
    </row>
    <row r="57" spans="1:63" x14ac:dyDescent="0.2">
      <c r="A57" t="s">
        <v>423</v>
      </c>
      <c r="B57">
        <v>1</v>
      </c>
      <c r="C57">
        <v>0</v>
      </c>
      <c r="D57">
        <v>0</v>
      </c>
      <c r="E57">
        <v>0</v>
      </c>
      <c r="F57">
        <v>3</v>
      </c>
      <c r="G57">
        <v>0</v>
      </c>
      <c r="H57">
        <v>0</v>
      </c>
      <c r="I57">
        <v>5</v>
      </c>
      <c r="J57">
        <v>0</v>
      </c>
      <c r="K57">
        <v>0</v>
      </c>
      <c r="L57">
        <v>0</v>
      </c>
      <c r="M57">
        <v>0</v>
      </c>
      <c r="N57">
        <v>0</v>
      </c>
      <c r="O57">
        <v>1</v>
      </c>
      <c r="P57">
        <v>5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2</v>
      </c>
      <c r="AA57">
        <v>0</v>
      </c>
      <c r="AB57">
        <v>2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1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1</v>
      </c>
      <c r="BD57">
        <v>0</v>
      </c>
      <c r="BE57">
        <v>1</v>
      </c>
      <c r="BF57">
        <v>1</v>
      </c>
      <c r="BG57">
        <v>0</v>
      </c>
      <c r="BH57">
        <v>0</v>
      </c>
      <c r="BI57">
        <v>0</v>
      </c>
      <c r="BJ57">
        <v>0</v>
      </c>
      <c r="BK57">
        <v>0</v>
      </c>
    </row>
    <row r="58" spans="1:63" s="53" customFormat="1" x14ac:dyDescent="0.2">
      <c r="A58" s="66" t="s">
        <v>1069</v>
      </c>
      <c r="B58" s="53">
        <v>1</v>
      </c>
      <c r="C58" s="53">
        <v>0</v>
      </c>
      <c r="D58" s="53">
        <v>0</v>
      </c>
      <c r="E58" s="53">
        <v>0</v>
      </c>
      <c r="F58" s="53">
        <v>3</v>
      </c>
      <c r="G58" s="53">
        <v>0</v>
      </c>
      <c r="H58" s="53">
        <v>0</v>
      </c>
      <c r="I58" s="53">
        <v>5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1</v>
      </c>
      <c r="P58" s="53">
        <v>5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  <c r="Y58" s="53">
        <v>0</v>
      </c>
      <c r="Z58" s="53">
        <v>2</v>
      </c>
      <c r="AA58" s="53">
        <v>0</v>
      </c>
      <c r="AB58" s="53">
        <v>2</v>
      </c>
      <c r="AC58" s="53">
        <v>0</v>
      </c>
      <c r="AD58" s="53">
        <v>0</v>
      </c>
      <c r="AE58" s="53">
        <v>0</v>
      </c>
      <c r="AF58" s="53">
        <v>0</v>
      </c>
      <c r="AG58" s="53">
        <v>0</v>
      </c>
      <c r="AH58" s="53">
        <v>0</v>
      </c>
      <c r="AI58" s="53">
        <v>0</v>
      </c>
      <c r="AJ58" s="53">
        <v>0</v>
      </c>
      <c r="AK58" s="53">
        <v>0</v>
      </c>
      <c r="AL58" s="53">
        <v>0</v>
      </c>
      <c r="AM58" s="53">
        <v>0</v>
      </c>
      <c r="AN58" s="53">
        <v>0</v>
      </c>
      <c r="AO58" s="53">
        <v>0</v>
      </c>
      <c r="AP58" s="53">
        <v>0</v>
      </c>
      <c r="AQ58" s="53">
        <v>0</v>
      </c>
      <c r="AR58" s="53">
        <v>1</v>
      </c>
      <c r="AS58" s="53">
        <v>0</v>
      </c>
      <c r="AT58" s="53">
        <v>0</v>
      </c>
      <c r="AU58" s="53">
        <v>0</v>
      </c>
      <c r="AV58" s="53">
        <v>0</v>
      </c>
      <c r="AW58" s="53">
        <v>0</v>
      </c>
      <c r="AX58" s="53">
        <v>0</v>
      </c>
      <c r="AY58" s="53">
        <v>0</v>
      </c>
      <c r="AZ58" s="53">
        <v>0</v>
      </c>
      <c r="BA58" s="53">
        <v>0</v>
      </c>
      <c r="BB58" s="53">
        <v>0</v>
      </c>
      <c r="BC58" s="53">
        <v>1</v>
      </c>
      <c r="BD58" s="53">
        <v>0</v>
      </c>
      <c r="BE58" s="53">
        <v>1</v>
      </c>
      <c r="BF58" s="53">
        <v>1</v>
      </c>
      <c r="BG58" s="53">
        <v>0</v>
      </c>
      <c r="BH58" s="53">
        <v>0</v>
      </c>
      <c r="BI58" s="53">
        <v>0</v>
      </c>
      <c r="BJ58" s="53">
        <v>0</v>
      </c>
      <c r="BK58" s="53">
        <v>0</v>
      </c>
    </row>
    <row r="59" spans="1:63" s="68" customFormat="1" x14ac:dyDescent="0.2">
      <c r="A59" s="67" t="s">
        <v>1070</v>
      </c>
      <c r="B59" s="68">
        <v>9</v>
      </c>
      <c r="C59" s="68">
        <v>4</v>
      </c>
      <c r="D59" s="68">
        <v>6</v>
      </c>
      <c r="E59" s="68">
        <v>5</v>
      </c>
      <c r="F59" s="68">
        <v>7</v>
      </c>
      <c r="G59" s="68">
        <v>3</v>
      </c>
      <c r="H59" s="68">
        <v>9</v>
      </c>
      <c r="I59" s="68">
        <v>10</v>
      </c>
      <c r="J59" s="68">
        <v>8</v>
      </c>
      <c r="K59" s="68">
        <v>7</v>
      </c>
      <c r="L59" s="68">
        <v>7</v>
      </c>
      <c r="M59" s="68">
        <v>7</v>
      </c>
      <c r="N59" s="68">
        <v>7</v>
      </c>
      <c r="O59" s="68">
        <v>6</v>
      </c>
      <c r="P59" s="68">
        <v>8</v>
      </c>
      <c r="Q59" s="68">
        <v>6</v>
      </c>
      <c r="R59" s="68">
        <v>4</v>
      </c>
      <c r="S59" s="68">
        <v>7</v>
      </c>
      <c r="T59" s="68">
        <v>6</v>
      </c>
      <c r="U59" s="68">
        <v>7</v>
      </c>
      <c r="V59" s="68">
        <v>7</v>
      </c>
      <c r="W59" s="68">
        <v>8</v>
      </c>
      <c r="X59" s="68">
        <v>7</v>
      </c>
      <c r="Y59" s="68">
        <v>6</v>
      </c>
      <c r="Z59" s="68">
        <v>9</v>
      </c>
      <c r="AA59" s="68">
        <v>6</v>
      </c>
      <c r="AB59" s="68">
        <v>8</v>
      </c>
      <c r="AC59" s="68">
        <v>6</v>
      </c>
      <c r="AD59" s="68">
        <v>7</v>
      </c>
      <c r="AE59" s="68">
        <v>8</v>
      </c>
      <c r="AF59" s="68">
        <v>10</v>
      </c>
      <c r="AG59" s="68">
        <v>8</v>
      </c>
      <c r="AH59" s="68">
        <v>9</v>
      </c>
      <c r="AI59" s="68">
        <v>8</v>
      </c>
      <c r="AJ59" s="68">
        <v>9</v>
      </c>
      <c r="AK59" s="68">
        <v>7</v>
      </c>
      <c r="AL59" s="68">
        <v>8</v>
      </c>
      <c r="AM59" s="68">
        <v>7</v>
      </c>
      <c r="AN59" s="68">
        <v>7</v>
      </c>
      <c r="AO59" s="68">
        <v>7</v>
      </c>
      <c r="AP59" s="68">
        <v>7</v>
      </c>
      <c r="AQ59" s="68">
        <v>7</v>
      </c>
      <c r="AR59" s="68">
        <v>6</v>
      </c>
      <c r="AS59" s="68">
        <v>8</v>
      </c>
      <c r="AT59" s="68">
        <v>7</v>
      </c>
      <c r="AU59" s="68">
        <v>9</v>
      </c>
      <c r="AV59" s="68">
        <v>5</v>
      </c>
      <c r="AW59" s="68">
        <v>6</v>
      </c>
      <c r="AX59" s="68">
        <v>5</v>
      </c>
      <c r="AY59" s="68">
        <v>7</v>
      </c>
      <c r="AZ59" s="68">
        <v>8</v>
      </c>
      <c r="BA59" s="68">
        <v>7</v>
      </c>
      <c r="BB59" s="68">
        <v>7</v>
      </c>
      <c r="BC59" s="68">
        <v>9</v>
      </c>
      <c r="BD59" s="68">
        <v>8</v>
      </c>
      <c r="BE59" s="68">
        <v>5</v>
      </c>
      <c r="BF59" s="68">
        <v>11</v>
      </c>
      <c r="BG59" s="68">
        <v>8</v>
      </c>
      <c r="BH59" s="68">
        <v>8</v>
      </c>
      <c r="BI59" s="68">
        <v>6</v>
      </c>
      <c r="BJ59" s="68">
        <v>8</v>
      </c>
      <c r="BK59" s="68">
        <v>5</v>
      </c>
    </row>
    <row r="60" spans="1:63" x14ac:dyDescent="0.2">
      <c r="A60" t="s">
        <v>396</v>
      </c>
      <c r="B60">
        <v>9</v>
      </c>
      <c r="C60">
        <v>4</v>
      </c>
      <c r="D60">
        <v>6</v>
      </c>
      <c r="E60">
        <v>6</v>
      </c>
      <c r="F60">
        <v>7</v>
      </c>
      <c r="G60">
        <v>3</v>
      </c>
      <c r="H60">
        <v>9</v>
      </c>
      <c r="I60">
        <v>10</v>
      </c>
      <c r="J60">
        <v>8</v>
      </c>
      <c r="K60">
        <v>7</v>
      </c>
      <c r="L60">
        <v>7</v>
      </c>
      <c r="M60">
        <v>7</v>
      </c>
      <c r="N60">
        <v>7</v>
      </c>
      <c r="O60">
        <v>6</v>
      </c>
      <c r="P60">
        <v>8</v>
      </c>
      <c r="Q60">
        <v>6</v>
      </c>
      <c r="R60">
        <v>4</v>
      </c>
      <c r="S60">
        <v>7</v>
      </c>
      <c r="T60">
        <v>7</v>
      </c>
      <c r="U60">
        <v>8</v>
      </c>
      <c r="V60">
        <v>7</v>
      </c>
      <c r="W60">
        <v>8</v>
      </c>
      <c r="X60">
        <v>7</v>
      </c>
      <c r="Y60">
        <v>6</v>
      </c>
      <c r="Z60">
        <v>9</v>
      </c>
      <c r="AA60">
        <v>6</v>
      </c>
      <c r="AB60">
        <v>8</v>
      </c>
      <c r="AC60">
        <v>6</v>
      </c>
      <c r="AD60">
        <v>7</v>
      </c>
      <c r="AE60">
        <v>8</v>
      </c>
      <c r="AF60">
        <v>10</v>
      </c>
      <c r="AG60">
        <v>8</v>
      </c>
      <c r="AH60">
        <v>9</v>
      </c>
      <c r="AI60">
        <v>8</v>
      </c>
      <c r="AJ60">
        <v>9</v>
      </c>
      <c r="AK60">
        <v>7</v>
      </c>
      <c r="AL60">
        <v>8</v>
      </c>
      <c r="AM60">
        <v>7</v>
      </c>
      <c r="AN60">
        <v>7</v>
      </c>
      <c r="AO60">
        <v>7</v>
      </c>
      <c r="AP60">
        <v>8</v>
      </c>
      <c r="AQ60">
        <v>7</v>
      </c>
      <c r="AR60">
        <v>6</v>
      </c>
      <c r="AS60">
        <v>8</v>
      </c>
      <c r="AT60">
        <v>8</v>
      </c>
      <c r="AU60">
        <v>9</v>
      </c>
      <c r="AV60">
        <v>5</v>
      </c>
      <c r="AW60">
        <v>6</v>
      </c>
      <c r="AX60">
        <v>5</v>
      </c>
      <c r="AY60">
        <v>7</v>
      </c>
      <c r="AZ60">
        <v>8</v>
      </c>
      <c r="BA60">
        <v>7</v>
      </c>
      <c r="BB60">
        <v>7</v>
      </c>
      <c r="BC60">
        <v>9</v>
      </c>
      <c r="BD60">
        <v>8</v>
      </c>
      <c r="BE60">
        <v>5</v>
      </c>
      <c r="BF60">
        <v>11</v>
      </c>
      <c r="BG60">
        <v>8</v>
      </c>
      <c r="BH60">
        <v>8</v>
      </c>
      <c r="BI60">
        <v>7</v>
      </c>
      <c r="BJ60">
        <v>8</v>
      </c>
      <c r="BK60">
        <v>5</v>
      </c>
    </row>
    <row r="61" spans="1:63" x14ac:dyDescent="0.2">
      <c r="A61" t="s">
        <v>397</v>
      </c>
      <c r="B61">
        <v>9</v>
      </c>
      <c r="C61">
        <v>7</v>
      </c>
      <c r="D61">
        <v>7</v>
      </c>
      <c r="E61">
        <v>7</v>
      </c>
      <c r="F61">
        <v>13</v>
      </c>
      <c r="G61">
        <v>6</v>
      </c>
      <c r="H61">
        <v>9</v>
      </c>
      <c r="I61">
        <v>18</v>
      </c>
      <c r="J61">
        <v>11</v>
      </c>
      <c r="K61">
        <v>8</v>
      </c>
      <c r="L61">
        <v>8</v>
      </c>
      <c r="M61">
        <v>8</v>
      </c>
      <c r="N61">
        <v>8</v>
      </c>
      <c r="O61">
        <v>7</v>
      </c>
      <c r="P61">
        <v>15</v>
      </c>
      <c r="Q61">
        <v>8</v>
      </c>
      <c r="R61">
        <v>6</v>
      </c>
      <c r="S61">
        <v>9</v>
      </c>
      <c r="T61">
        <v>7</v>
      </c>
      <c r="U61">
        <v>8</v>
      </c>
      <c r="V61">
        <v>7</v>
      </c>
      <c r="W61">
        <v>9</v>
      </c>
      <c r="X61">
        <v>7</v>
      </c>
      <c r="Y61">
        <v>7</v>
      </c>
      <c r="Z61">
        <v>13</v>
      </c>
      <c r="AA61">
        <v>7</v>
      </c>
      <c r="AB61">
        <v>13</v>
      </c>
      <c r="AC61">
        <v>8</v>
      </c>
      <c r="AD61">
        <v>9</v>
      </c>
      <c r="AE61">
        <v>9</v>
      </c>
      <c r="AF61">
        <v>11</v>
      </c>
      <c r="AG61">
        <v>9</v>
      </c>
      <c r="AH61">
        <v>10</v>
      </c>
      <c r="AI61">
        <v>8</v>
      </c>
      <c r="AJ61">
        <v>10</v>
      </c>
      <c r="AK61">
        <v>7</v>
      </c>
      <c r="AL61">
        <v>8</v>
      </c>
      <c r="AM61">
        <v>9</v>
      </c>
      <c r="AN61">
        <v>9</v>
      </c>
      <c r="AO61">
        <v>9</v>
      </c>
      <c r="AP61">
        <v>8</v>
      </c>
      <c r="AQ61">
        <v>9</v>
      </c>
      <c r="AR61">
        <v>8</v>
      </c>
      <c r="AS61">
        <v>8</v>
      </c>
      <c r="AT61">
        <v>9</v>
      </c>
      <c r="AU61">
        <v>9</v>
      </c>
      <c r="AV61">
        <v>5</v>
      </c>
      <c r="AW61">
        <v>7</v>
      </c>
      <c r="AX61">
        <v>7</v>
      </c>
      <c r="AY61">
        <v>10</v>
      </c>
      <c r="AZ61">
        <v>8</v>
      </c>
      <c r="BA61">
        <v>7</v>
      </c>
      <c r="BB61">
        <v>7</v>
      </c>
      <c r="BC61">
        <v>17</v>
      </c>
      <c r="BD61">
        <v>8</v>
      </c>
      <c r="BE61">
        <v>6</v>
      </c>
      <c r="BF61">
        <v>11</v>
      </c>
      <c r="BG61">
        <v>11</v>
      </c>
      <c r="BH61">
        <v>9</v>
      </c>
      <c r="BI61">
        <v>9</v>
      </c>
      <c r="BJ61">
        <v>9</v>
      </c>
      <c r="BK61">
        <v>6</v>
      </c>
    </row>
    <row r="62" spans="1:63" s="53" customFormat="1" x14ac:dyDescent="0.2">
      <c r="A62" s="66" t="s">
        <v>1071</v>
      </c>
      <c r="B62" s="53">
        <v>10</v>
      </c>
      <c r="C62" s="53">
        <v>7</v>
      </c>
      <c r="D62" s="53">
        <v>7</v>
      </c>
      <c r="E62" s="53">
        <v>7</v>
      </c>
      <c r="F62" s="53">
        <v>13</v>
      </c>
      <c r="G62" s="53">
        <v>6</v>
      </c>
      <c r="H62" s="53">
        <v>11</v>
      </c>
      <c r="I62" s="53">
        <v>18</v>
      </c>
      <c r="J62" s="53">
        <v>11</v>
      </c>
      <c r="K62" s="53">
        <v>8</v>
      </c>
      <c r="L62" s="53">
        <v>8</v>
      </c>
      <c r="M62" s="53">
        <v>8</v>
      </c>
      <c r="N62" s="53">
        <v>8</v>
      </c>
      <c r="O62" s="53">
        <v>7</v>
      </c>
      <c r="P62" s="53">
        <v>15</v>
      </c>
      <c r="Q62" s="53">
        <v>8</v>
      </c>
      <c r="R62" s="53">
        <v>6</v>
      </c>
      <c r="S62" s="53">
        <v>9</v>
      </c>
      <c r="T62" s="53">
        <v>7</v>
      </c>
      <c r="U62" s="53">
        <v>9</v>
      </c>
      <c r="V62" s="53">
        <v>7</v>
      </c>
      <c r="W62" s="53">
        <v>9</v>
      </c>
      <c r="X62" s="53">
        <v>8</v>
      </c>
      <c r="Y62" s="53">
        <v>7</v>
      </c>
      <c r="Z62" s="53">
        <v>13</v>
      </c>
      <c r="AA62" s="53">
        <v>7</v>
      </c>
      <c r="AB62" s="53">
        <v>13</v>
      </c>
      <c r="AC62" s="53">
        <v>8</v>
      </c>
      <c r="AD62" s="53">
        <v>9</v>
      </c>
      <c r="AE62" s="53">
        <v>9</v>
      </c>
      <c r="AF62" s="53">
        <v>11</v>
      </c>
      <c r="AG62" s="53">
        <v>9</v>
      </c>
      <c r="AH62" s="53">
        <v>10</v>
      </c>
      <c r="AI62" s="53">
        <v>8</v>
      </c>
      <c r="AJ62" s="53">
        <v>11</v>
      </c>
      <c r="AK62" s="53">
        <v>7</v>
      </c>
      <c r="AL62" s="53">
        <v>8</v>
      </c>
      <c r="AM62" s="53">
        <v>9</v>
      </c>
      <c r="AN62" s="53">
        <v>9</v>
      </c>
      <c r="AO62" s="53">
        <v>9</v>
      </c>
      <c r="AP62" s="53">
        <v>8</v>
      </c>
      <c r="AQ62" s="53">
        <v>9</v>
      </c>
      <c r="AR62" s="53">
        <v>8</v>
      </c>
      <c r="AS62" s="53">
        <v>8</v>
      </c>
      <c r="AT62" s="53">
        <v>10</v>
      </c>
      <c r="AU62" s="53">
        <v>9</v>
      </c>
      <c r="AV62" s="53">
        <v>5</v>
      </c>
      <c r="AW62" s="53">
        <v>8</v>
      </c>
      <c r="AX62" s="53">
        <v>7</v>
      </c>
      <c r="AY62" s="53">
        <v>10</v>
      </c>
      <c r="AZ62" s="53">
        <v>8</v>
      </c>
      <c r="BA62" s="53">
        <v>7</v>
      </c>
      <c r="BB62" s="53">
        <v>7</v>
      </c>
      <c r="BC62" s="53">
        <v>17</v>
      </c>
      <c r="BD62" s="53">
        <v>8</v>
      </c>
      <c r="BE62" s="53">
        <v>6</v>
      </c>
      <c r="BF62" s="53">
        <v>11</v>
      </c>
      <c r="BG62" s="53">
        <v>11</v>
      </c>
      <c r="BH62" s="53">
        <v>9</v>
      </c>
      <c r="BI62" s="53">
        <v>9</v>
      </c>
      <c r="BJ62" s="53">
        <v>10</v>
      </c>
      <c r="BK62" s="53">
        <v>5</v>
      </c>
    </row>
    <row r="63" spans="1:63" s="68" customFormat="1" x14ac:dyDescent="0.2">
      <c r="A63" s="67" t="s">
        <v>1072</v>
      </c>
      <c r="B63" s="68">
        <v>0</v>
      </c>
      <c r="C63" s="68">
        <v>2</v>
      </c>
      <c r="D63" s="68">
        <v>1</v>
      </c>
      <c r="E63" s="68">
        <v>2</v>
      </c>
      <c r="F63" s="68">
        <v>0</v>
      </c>
      <c r="G63" s="68">
        <v>1</v>
      </c>
      <c r="H63" s="68">
        <v>2</v>
      </c>
      <c r="I63" s="68">
        <v>0</v>
      </c>
      <c r="J63" s="68">
        <v>2</v>
      </c>
      <c r="K63" s="68">
        <v>2</v>
      </c>
      <c r="L63" s="68">
        <v>2</v>
      </c>
      <c r="M63" s="68">
        <v>2</v>
      </c>
      <c r="N63" s="68">
        <v>2</v>
      </c>
      <c r="O63" s="68">
        <v>0</v>
      </c>
      <c r="P63" s="68">
        <v>0</v>
      </c>
      <c r="Q63" s="68">
        <v>2</v>
      </c>
      <c r="R63" s="68">
        <v>1</v>
      </c>
      <c r="S63" s="68">
        <v>2</v>
      </c>
      <c r="T63" s="68">
        <v>2</v>
      </c>
      <c r="U63" s="68">
        <v>1</v>
      </c>
      <c r="V63" s="68">
        <v>3</v>
      </c>
      <c r="W63" s="68">
        <v>2</v>
      </c>
      <c r="X63" s="68">
        <v>2</v>
      </c>
      <c r="Y63" s="68">
        <v>2</v>
      </c>
      <c r="Z63" s="68">
        <v>0</v>
      </c>
      <c r="AA63" s="68">
        <v>2</v>
      </c>
      <c r="AB63" s="68">
        <v>0</v>
      </c>
      <c r="AC63" s="68">
        <v>2</v>
      </c>
      <c r="AD63" s="68">
        <v>1</v>
      </c>
      <c r="AE63" s="68">
        <v>2</v>
      </c>
      <c r="AF63" s="68">
        <v>3</v>
      </c>
      <c r="AG63" s="68">
        <v>2</v>
      </c>
      <c r="AH63" s="68">
        <v>1</v>
      </c>
      <c r="AI63" s="68">
        <v>2</v>
      </c>
      <c r="AJ63" s="68">
        <v>2</v>
      </c>
      <c r="AK63" s="68">
        <v>2</v>
      </c>
      <c r="AL63" s="68">
        <v>2</v>
      </c>
      <c r="AM63" s="68">
        <v>1</v>
      </c>
      <c r="AN63" s="68">
        <v>2</v>
      </c>
      <c r="AO63" s="68">
        <v>1</v>
      </c>
      <c r="AP63" s="68">
        <v>2</v>
      </c>
      <c r="AQ63" s="68">
        <v>2</v>
      </c>
      <c r="AR63" s="68">
        <v>0</v>
      </c>
      <c r="AS63" s="68">
        <v>2</v>
      </c>
      <c r="AT63" s="68">
        <v>2</v>
      </c>
      <c r="AU63" s="68">
        <v>2</v>
      </c>
      <c r="AV63" s="68">
        <v>2</v>
      </c>
      <c r="AW63" s="68">
        <v>1</v>
      </c>
      <c r="AX63" s="68">
        <v>2</v>
      </c>
      <c r="AY63" s="68">
        <v>2</v>
      </c>
      <c r="AZ63" s="68">
        <v>2</v>
      </c>
      <c r="BA63" s="68">
        <v>1</v>
      </c>
      <c r="BB63" s="68">
        <v>2</v>
      </c>
      <c r="BC63" s="68">
        <v>0</v>
      </c>
      <c r="BD63" s="68">
        <v>2</v>
      </c>
      <c r="BE63" s="68">
        <v>0</v>
      </c>
      <c r="BF63" s="68">
        <v>0</v>
      </c>
      <c r="BG63" s="68">
        <v>2</v>
      </c>
      <c r="BH63" s="68">
        <v>2</v>
      </c>
      <c r="BI63" s="68">
        <v>2</v>
      </c>
      <c r="BJ63" s="68">
        <v>3</v>
      </c>
      <c r="BK63" s="68">
        <v>2</v>
      </c>
    </row>
    <row r="64" spans="1:63" x14ac:dyDescent="0.2">
      <c r="A64" s="28" t="s">
        <v>471</v>
      </c>
      <c r="B64">
        <v>0</v>
      </c>
      <c r="C64">
        <v>2</v>
      </c>
      <c r="D64">
        <v>1</v>
      </c>
      <c r="E64">
        <v>2</v>
      </c>
      <c r="F64">
        <v>0</v>
      </c>
      <c r="G64">
        <v>1</v>
      </c>
      <c r="H64">
        <v>2</v>
      </c>
      <c r="I64">
        <v>0</v>
      </c>
      <c r="J64" s="52">
        <v>2</v>
      </c>
      <c r="K64">
        <v>2</v>
      </c>
      <c r="L64">
        <v>2</v>
      </c>
      <c r="M64">
        <v>2</v>
      </c>
      <c r="N64">
        <v>2</v>
      </c>
      <c r="O64">
        <v>0</v>
      </c>
      <c r="P64">
        <v>0</v>
      </c>
      <c r="Q64">
        <v>2</v>
      </c>
      <c r="R64">
        <v>1</v>
      </c>
      <c r="S64">
        <v>3</v>
      </c>
      <c r="T64">
        <v>2</v>
      </c>
      <c r="U64">
        <v>1</v>
      </c>
      <c r="V64">
        <v>3</v>
      </c>
      <c r="W64">
        <v>2</v>
      </c>
      <c r="X64">
        <v>2</v>
      </c>
      <c r="Y64">
        <v>2</v>
      </c>
      <c r="Z64">
        <v>0</v>
      </c>
      <c r="AA64">
        <v>2</v>
      </c>
      <c r="AB64">
        <v>0</v>
      </c>
      <c r="AC64">
        <v>2</v>
      </c>
      <c r="AD64">
        <v>1</v>
      </c>
      <c r="AE64">
        <v>2</v>
      </c>
      <c r="AF64">
        <v>3</v>
      </c>
      <c r="AG64">
        <v>2</v>
      </c>
      <c r="AH64">
        <v>1</v>
      </c>
      <c r="AI64">
        <v>2</v>
      </c>
      <c r="AJ64" s="54">
        <v>2</v>
      </c>
      <c r="AK64">
        <v>2</v>
      </c>
      <c r="AL64">
        <v>2</v>
      </c>
      <c r="AM64">
        <v>1</v>
      </c>
      <c r="AN64">
        <v>2</v>
      </c>
      <c r="AO64">
        <v>1</v>
      </c>
      <c r="AP64">
        <v>2</v>
      </c>
      <c r="AQ64">
        <v>2</v>
      </c>
      <c r="AR64">
        <v>0</v>
      </c>
      <c r="AS64">
        <v>2</v>
      </c>
      <c r="AT64">
        <v>2</v>
      </c>
      <c r="AU64">
        <v>2</v>
      </c>
      <c r="AV64">
        <v>2</v>
      </c>
      <c r="AW64">
        <v>1</v>
      </c>
      <c r="AX64">
        <v>2</v>
      </c>
      <c r="AY64">
        <v>2</v>
      </c>
      <c r="AZ64">
        <v>2</v>
      </c>
      <c r="BA64">
        <v>1</v>
      </c>
      <c r="BB64">
        <v>2</v>
      </c>
      <c r="BC64">
        <v>0</v>
      </c>
      <c r="BD64">
        <v>2</v>
      </c>
      <c r="BE64">
        <v>0</v>
      </c>
      <c r="BF64">
        <v>0</v>
      </c>
      <c r="BG64">
        <v>2</v>
      </c>
      <c r="BH64">
        <v>2</v>
      </c>
      <c r="BI64">
        <v>2</v>
      </c>
      <c r="BJ64">
        <v>3</v>
      </c>
      <c r="BK64">
        <v>2</v>
      </c>
    </row>
    <row r="65" spans="1:63" x14ac:dyDescent="0.2">
      <c r="A65" s="28" t="s">
        <v>472</v>
      </c>
      <c r="B65">
        <v>0</v>
      </c>
      <c r="C65">
        <v>2</v>
      </c>
      <c r="D65">
        <v>2</v>
      </c>
      <c r="E65">
        <v>2</v>
      </c>
      <c r="F65">
        <v>1</v>
      </c>
      <c r="G65">
        <v>2</v>
      </c>
      <c r="H65">
        <v>2</v>
      </c>
      <c r="I65">
        <v>0</v>
      </c>
      <c r="J65" s="52">
        <v>3</v>
      </c>
      <c r="K65">
        <v>2</v>
      </c>
      <c r="L65">
        <v>2</v>
      </c>
      <c r="M65">
        <v>2</v>
      </c>
      <c r="N65">
        <v>2</v>
      </c>
      <c r="O65">
        <v>0</v>
      </c>
      <c r="P65">
        <v>0</v>
      </c>
      <c r="Q65">
        <v>3</v>
      </c>
      <c r="R65">
        <v>1</v>
      </c>
      <c r="S65">
        <v>3</v>
      </c>
      <c r="T65">
        <v>2</v>
      </c>
      <c r="U65">
        <v>1</v>
      </c>
      <c r="V65">
        <v>3</v>
      </c>
      <c r="W65">
        <v>3</v>
      </c>
      <c r="X65">
        <v>2</v>
      </c>
      <c r="Y65">
        <v>2</v>
      </c>
      <c r="Z65">
        <v>0</v>
      </c>
      <c r="AA65">
        <v>2</v>
      </c>
      <c r="AB65">
        <v>0</v>
      </c>
      <c r="AC65">
        <v>3</v>
      </c>
      <c r="AD65">
        <v>2</v>
      </c>
      <c r="AE65">
        <v>2</v>
      </c>
      <c r="AF65">
        <v>3</v>
      </c>
      <c r="AG65">
        <v>2</v>
      </c>
      <c r="AH65">
        <v>1</v>
      </c>
      <c r="AI65">
        <v>2</v>
      </c>
      <c r="AJ65" s="54">
        <v>2</v>
      </c>
      <c r="AK65">
        <v>2</v>
      </c>
      <c r="AL65">
        <v>2</v>
      </c>
      <c r="AM65">
        <v>2</v>
      </c>
      <c r="AN65">
        <v>3</v>
      </c>
      <c r="AO65">
        <v>2</v>
      </c>
      <c r="AP65">
        <v>2</v>
      </c>
      <c r="AQ65">
        <v>2</v>
      </c>
      <c r="AR65">
        <v>2</v>
      </c>
      <c r="AS65">
        <v>2</v>
      </c>
      <c r="AT65">
        <v>3</v>
      </c>
      <c r="AU65">
        <v>2</v>
      </c>
      <c r="AV65">
        <v>2</v>
      </c>
      <c r="AW65">
        <v>2</v>
      </c>
      <c r="AX65">
        <v>2</v>
      </c>
      <c r="AY65">
        <v>3</v>
      </c>
      <c r="AZ65">
        <v>2</v>
      </c>
      <c r="BA65">
        <v>1</v>
      </c>
      <c r="BB65">
        <v>2</v>
      </c>
      <c r="BC65">
        <v>2</v>
      </c>
      <c r="BD65">
        <v>2</v>
      </c>
      <c r="BE65">
        <v>0</v>
      </c>
      <c r="BF65">
        <v>0</v>
      </c>
      <c r="BG65">
        <v>3</v>
      </c>
      <c r="BH65">
        <v>2</v>
      </c>
      <c r="BI65">
        <v>2</v>
      </c>
      <c r="BJ65">
        <v>3</v>
      </c>
      <c r="BK65">
        <v>2</v>
      </c>
    </row>
    <row r="66" spans="1:63" s="53" customFormat="1" x14ac:dyDescent="0.2">
      <c r="A66" s="66" t="s">
        <v>1073</v>
      </c>
      <c r="B66" s="53">
        <v>0</v>
      </c>
      <c r="C66" s="53">
        <v>2</v>
      </c>
      <c r="D66" s="53">
        <v>2</v>
      </c>
      <c r="E66" s="53">
        <v>2</v>
      </c>
      <c r="F66" s="53">
        <v>1</v>
      </c>
      <c r="G66" s="53">
        <v>2</v>
      </c>
      <c r="H66" s="53">
        <v>2</v>
      </c>
      <c r="I66" s="53">
        <v>0</v>
      </c>
      <c r="J66" s="53">
        <v>3</v>
      </c>
      <c r="K66" s="53">
        <v>2</v>
      </c>
      <c r="L66" s="53">
        <v>2</v>
      </c>
      <c r="M66" s="53">
        <v>2</v>
      </c>
      <c r="N66" s="53">
        <v>2</v>
      </c>
      <c r="O66" s="53">
        <v>0</v>
      </c>
      <c r="P66" s="53">
        <v>0</v>
      </c>
      <c r="Q66" s="53">
        <v>3</v>
      </c>
      <c r="R66" s="53">
        <v>1</v>
      </c>
      <c r="S66" s="53">
        <v>3</v>
      </c>
      <c r="T66" s="53">
        <v>2</v>
      </c>
      <c r="U66" s="53">
        <v>2</v>
      </c>
      <c r="V66" s="53">
        <v>3</v>
      </c>
      <c r="W66" s="53">
        <v>3</v>
      </c>
      <c r="X66" s="53">
        <v>2</v>
      </c>
      <c r="Y66" s="53">
        <v>2</v>
      </c>
      <c r="Z66" s="53">
        <v>0</v>
      </c>
      <c r="AA66" s="53">
        <v>2</v>
      </c>
      <c r="AB66" s="53">
        <v>0</v>
      </c>
      <c r="AC66" s="53">
        <v>3</v>
      </c>
      <c r="AD66" s="53">
        <v>2</v>
      </c>
      <c r="AE66" s="53">
        <v>2</v>
      </c>
      <c r="AF66" s="53">
        <v>3</v>
      </c>
      <c r="AG66" s="53">
        <v>2</v>
      </c>
      <c r="AH66" s="53">
        <v>1</v>
      </c>
      <c r="AI66" s="53">
        <v>2</v>
      </c>
      <c r="AJ66" s="53">
        <v>2</v>
      </c>
      <c r="AK66" s="53">
        <v>2</v>
      </c>
      <c r="AL66" s="53">
        <v>2</v>
      </c>
      <c r="AM66" s="53">
        <v>2</v>
      </c>
      <c r="AN66" s="53">
        <v>3</v>
      </c>
      <c r="AO66" s="53">
        <v>2</v>
      </c>
      <c r="AP66" s="53">
        <v>2</v>
      </c>
      <c r="AQ66" s="53">
        <v>2</v>
      </c>
      <c r="AR66" s="53">
        <v>2</v>
      </c>
      <c r="AS66" s="53">
        <v>2</v>
      </c>
      <c r="AT66" s="53">
        <v>3</v>
      </c>
      <c r="AU66" s="53">
        <v>2</v>
      </c>
      <c r="AV66" s="53">
        <v>2</v>
      </c>
      <c r="AW66" s="53">
        <v>2</v>
      </c>
      <c r="AX66" s="53">
        <v>2</v>
      </c>
      <c r="AY66" s="53">
        <v>4</v>
      </c>
      <c r="AZ66" s="53">
        <v>2</v>
      </c>
      <c r="BA66" s="53">
        <v>1</v>
      </c>
      <c r="BB66" s="53">
        <v>2</v>
      </c>
      <c r="BC66" s="53">
        <v>2</v>
      </c>
      <c r="BD66" s="53">
        <v>2</v>
      </c>
      <c r="BE66" s="53">
        <v>0</v>
      </c>
      <c r="BF66" s="53">
        <v>0</v>
      </c>
      <c r="BG66" s="53">
        <v>3</v>
      </c>
      <c r="BH66" s="53">
        <v>2</v>
      </c>
      <c r="BI66" s="53">
        <v>3</v>
      </c>
      <c r="BJ66" s="53">
        <v>3</v>
      </c>
      <c r="BK66" s="53">
        <v>2</v>
      </c>
    </row>
    <row r="67" spans="1:63" s="68" customFormat="1" x14ac:dyDescent="0.2">
      <c r="A67" s="67" t="s">
        <v>1074</v>
      </c>
      <c r="B67" s="68">
        <v>1</v>
      </c>
      <c r="C67" s="68">
        <v>0</v>
      </c>
      <c r="D67" s="68">
        <v>0</v>
      </c>
      <c r="E67" s="68">
        <v>1</v>
      </c>
      <c r="G67" s="68">
        <v>1</v>
      </c>
      <c r="H67" s="68">
        <v>2</v>
      </c>
      <c r="J67" s="68">
        <v>1</v>
      </c>
      <c r="K67" s="68">
        <v>1</v>
      </c>
      <c r="L67" s="68">
        <v>1</v>
      </c>
      <c r="M67" s="68">
        <v>1</v>
      </c>
      <c r="O67" s="68">
        <v>1</v>
      </c>
      <c r="Q67" s="68">
        <v>1</v>
      </c>
      <c r="R67" s="68">
        <v>0</v>
      </c>
      <c r="S67" s="68">
        <v>1</v>
      </c>
      <c r="T67" s="68">
        <v>1</v>
      </c>
      <c r="U67" s="68">
        <v>1</v>
      </c>
      <c r="V67" s="68">
        <v>1</v>
      </c>
      <c r="W67" s="68">
        <v>1</v>
      </c>
      <c r="X67" s="68">
        <v>1</v>
      </c>
      <c r="Y67" s="68">
        <v>1</v>
      </c>
      <c r="AA67" s="68">
        <v>1</v>
      </c>
      <c r="AC67" s="68">
        <v>0</v>
      </c>
      <c r="AD67" s="68">
        <v>2</v>
      </c>
      <c r="AE67" s="68">
        <v>1</v>
      </c>
      <c r="AF67" s="68">
        <v>1</v>
      </c>
      <c r="AH67" s="68">
        <v>2</v>
      </c>
      <c r="AI67" s="68">
        <v>1</v>
      </c>
      <c r="AJ67" s="68">
        <v>0</v>
      </c>
      <c r="AK67" s="68">
        <v>1</v>
      </c>
      <c r="AL67" s="68">
        <v>0</v>
      </c>
      <c r="AM67" s="68">
        <v>1</v>
      </c>
      <c r="AN67" s="68">
        <v>1</v>
      </c>
      <c r="AO67" s="68">
        <v>1</v>
      </c>
      <c r="AP67" s="68">
        <v>2</v>
      </c>
      <c r="AQ67" s="68">
        <v>1</v>
      </c>
      <c r="AR67" s="68">
        <v>1</v>
      </c>
      <c r="AS67" s="68">
        <v>1</v>
      </c>
      <c r="AT67" s="68">
        <v>1</v>
      </c>
      <c r="AU67" s="68">
        <v>2</v>
      </c>
      <c r="AV67" s="68">
        <v>1</v>
      </c>
      <c r="AW67" s="68">
        <v>0</v>
      </c>
      <c r="AX67" s="68">
        <v>1</v>
      </c>
      <c r="AY67" s="68">
        <v>1</v>
      </c>
      <c r="AZ67" s="68">
        <v>1</v>
      </c>
      <c r="BA67" s="68">
        <v>2</v>
      </c>
      <c r="BB67" s="68">
        <v>1</v>
      </c>
      <c r="BD67" s="68">
        <v>2</v>
      </c>
      <c r="BE67" s="68">
        <v>2</v>
      </c>
      <c r="BF67" s="68">
        <v>2</v>
      </c>
      <c r="BG67" s="68">
        <v>2</v>
      </c>
      <c r="BH67" s="68">
        <v>1</v>
      </c>
      <c r="BI67" s="68">
        <v>1</v>
      </c>
      <c r="BJ67" s="68">
        <v>2</v>
      </c>
      <c r="BK67" s="68">
        <v>0</v>
      </c>
    </row>
    <row r="68" spans="1:63" x14ac:dyDescent="0.2">
      <c r="A68" s="28" t="s">
        <v>474</v>
      </c>
      <c r="B68">
        <v>1</v>
      </c>
      <c r="C68">
        <v>0</v>
      </c>
      <c r="D68">
        <v>0</v>
      </c>
      <c r="E68">
        <v>1</v>
      </c>
      <c r="G68">
        <v>1</v>
      </c>
      <c r="H68">
        <v>2</v>
      </c>
      <c r="J68">
        <v>1</v>
      </c>
      <c r="K68">
        <v>1</v>
      </c>
      <c r="L68">
        <v>2</v>
      </c>
      <c r="M68">
        <v>1</v>
      </c>
      <c r="O68">
        <v>1</v>
      </c>
      <c r="Q68">
        <v>1</v>
      </c>
      <c r="R68">
        <v>0</v>
      </c>
      <c r="S68">
        <v>1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AA68">
        <v>1</v>
      </c>
      <c r="AC68">
        <v>0</v>
      </c>
      <c r="AD68">
        <v>2</v>
      </c>
      <c r="AE68">
        <v>1</v>
      </c>
      <c r="AF68">
        <v>1</v>
      </c>
      <c r="AH68">
        <v>2</v>
      </c>
      <c r="AI68">
        <v>1</v>
      </c>
      <c r="AJ68">
        <v>0</v>
      </c>
      <c r="AK68">
        <v>1</v>
      </c>
      <c r="AL68">
        <v>0</v>
      </c>
      <c r="AM68">
        <v>1</v>
      </c>
      <c r="AN68">
        <v>1</v>
      </c>
      <c r="AO68">
        <v>1</v>
      </c>
      <c r="AP68">
        <v>2</v>
      </c>
      <c r="AQ68">
        <v>1</v>
      </c>
      <c r="AR68">
        <v>1</v>
      </c>
      <c r="AS68">
        <v>1</v>
      </c>
      <c r="AT68">
        <v>1</v>
      </c>
      <c r="AU68">
        <v>2</v>
      </c>
      <c r="AV68">
        <v>1</v>
      </c>
      <c r="AW68">
        <v>0</v>
      </c>
      <c r="AX68">
        <v>1</v>
      </c>
      <c r="AY68">
        <v>1</v>
      </c>
      <c r="AZ68">
        <v>1</v>
      </c>
      <c r="BA68">
        <v>2</v>
      </c>
      <c r="BB68">
        <v>1</v>
      </c>
      <c r="BD68">
        <v>2</v>
      </c>
      <c r="BE68">
        <v>2</v>
      </c>
      <c r="BF68">
        <v>2</v>
      </c>
      <c r="BG68">
        <v>2</v>
      </c>
      <c r="BH68">
        <v>1</v>
      </c>
      <c r="BI68">
        <v>1</v>
      </c>
      <c r="BJ68">
        <v>2</v>
      </c>
      <c r="BK68">
        <v>0</v>
      </c>
    </row>
    <row r="69" spans="1:63" x14ac:dyDescent="0.2">
      <c r="A69" s="28" t="s">
        <v>475</v>
      </c>
      <c r="B69">
        <v>1</v>
      </c>
      <c r="C69">
        <v>0</v>
      </c>
      <c r="D69">
        <v>0</v>
      </c>
      <c r="E69">
        <v>1</v>
      </c>
      <c r="G69">
        <v>2</v>
      </c>
      <c r="H69">
        <v>2</v>
      </c>
      <c r="J69">
        <v>2</v>
      </c>
      <c r="K69">
        <v>1</v>
      </c>
      <c r="L69">
        <v>2</v>
      </c>
      <c r="M69">
        <v>1</v>
      </c>
      <c r="O69">
        <v>2</v>
      </c>
      <c r="Q69">
        <v>1</v>
      </c>
      <c r="R69">
        <v>0</v>
      </c>
      <c r="S69">
        <v>1</v>
      </c>
      <c r="T69">
        <v>2</v>
      </c>
      <c r="U69">
        <v>2</v>
      </c>
      <c r="V69">
        <v>1</v>
      </c>
      <c r="W69">
        <v>2</v>
      </c>
      <c r="X69">
        <v>1</v>
      </c>
      <c r="Y69">
        <v>1</v>
      </c>
      <c r="AA69">
        <v>1</v>
      </c>
      <c r="AC69">
        <v>2</v>
      </c>
      <c r="AD69">
        <v>2</v>
      </c>
      <c r="AE69">
        <v>2</v>
      </c>
      <c r="AF69">
        <v>2</v>
      </c>
      <c r="AH69">
        <v>2</v>
      </c>
      <c r="AI69">
        <v>2</v>
      </c>
      <c r="AJ69">
        <v>2</v>
      </c>
      <c r="AK69">
        <v>1</v>
      </c>
      <c r="AL69">
        <v>1</v>
      </c>
      <c r="AM69">
        <v>1</v>
      </c>
      <c r="AN69">
        <v>1</v>
      </c>
      <c r="AO69">
        <v>2</v>
      </c>
      <c r="AP69">
        <v>2</v>
      </c>
      <c r="AQ69">
        <v>2</v>
      </c>
      <c r="AR69">
        <v>3</v>
      </c>
      <c r="AS69">
        <v>1</v>
      </c>
      <c r="AT69">
        <v>2</v>
      </c>
      <c r="AU69">
        <v>2</v>
      </c>
      <c r="AV69">
        <v>1</v>
      </c>
      <c r="AW69">
        <v>1</v>
      </c>
      <c r="AX69">
        <v>2</v>
      </c>
      <c r="AY69">
        <v>3</v>
      </c>
      <c r="AZ69">
        <v>2</v>
      </c>
      <c r="BA69">
        <v>3</v>
      </c>
      <c r="BB69">
        <v>1</v>
      </c>
      <c r="BD69">
        <v>2</v>
      </c>
      <c r="BE69">
        <v>3</v>
      </c>
      <c r="BF69">
        <v>4</v>
      </c>
      <c r="BG69">
        <v>2</v>
      </c>
      <c r="BH69">
        <v>1</v>
      </c>
      <c r="BI69">
        <v>1</v>
      </c>
      <c r="BJ69">
        <v>2</v>
      </c>
      <c r="BK69">
        <v>0</v>
      </c>
    </row>
    <row r="70" spans="1:63" s="70" customFormat="1" x14ac:dyDescent="0.2">
      <c r="A70" s="69" t="s">
        <v>1075</v>
      </c>
      <c r="B70" s="70">
        <v>1</v>
      </c>
      <c r="C70" s="70">
        <v>0</v>
      </c>
      <c r="D70" s="70">
        <v>0</v>
      </c>
      <c r="E70" s="70">
        <v>1</v>
      </c>
      <c r="G70" s="70">
        <v>2</v>
      </c>
      <c r="H70" s="70">
        <v>3</v>
      </c>
      <c r="J70" s="70">
        <v>2</v>
      </c>
      <c r="K70" s="70">
        <v>2</v>
      </c>
      <c r="L70" s="70">
        <v>3</v>
      </c>
      <c r="M70" s="70">
        <v>1</v>
      </c>
      <c r="O70" s="70">
        <v>3</v>
      </c>
      <c r="Q70" s="70">
        <v>1</v>
      </c>
      <c r="R70" s="70">
        <v>0</v>
      </c>
      <c r="S70" s="70">
        <v>1</v>
      </c>
      <c r="T70" s="70">
        <v>2</v>
      </c>
      <c r="U70" s="70">
        <v>2</v>
      </c>
      <c r="V70" s="70">
        <v>1</v>
      </c>
      <c r="W70" s="70">
        <v>2</v>
      </c>
      <c r="X70" s="70">
        <v>1</v>
      </c>
      <c r="Y70" s="70">
        <v>1</v>
      </c>
      <c r="AA70" s="70">
        <v>1</v>
      </c>
      <c r="AC70" s="70">
        <v>2</v>
      </c>
      <c r="AD70" s="70">
        <v>2</v>
      </c>
      <c r="AE70" s="70">
        <v>2</v>
      </c>
      <c r="AF70" s="70">
        <v>2</v>
      </c>
      <c r="AH70" s="70">
        <v>3</v>
      </c>
      <c r="AI70" s="70">
        <v>2</v>
      </c>
      <c r="AJ70" s="70">
        <v>2</v>
      </c>
      <c r="AK70" s="70">
        <v>1</v>
      </c>
      <c r="AL70" s="70">
        <v>1</v>
      </c>
      <c r="AM70" s="70">
        <v>1</v>
      </c>
      <c r="AN70" s="70">
        <v>1</v>
      </c>
      <c r="AO70" s="70">
        <v>2</v>
      </c>
      <c r="AP70" s="70">
        <v>2</v>
      </c>
      <c r="AQ70" s="70">
        <v>2</v>
      </c>
      <c r="AR70" s="70">
        <v>3</v>
      </c>
      <c r="AS70" s="70">
        <v>1</v>
      </c>
      <c r="AT70" s="70">
        <v>2</v>
      </c>
      <c r="AU70" s="70">
        <v>2</v>
      </c>
      <c r="AV70" s="70">
        <v>1</v>
      </c>
      <c r="AW70" s="70">
        <v>1</v>
      </c>
      <c r="AX70" s="70">
        <v>2</v>
      </c>
      <c r="AY70" s="70">
        <v>3</v>
      </c>
      <c r="AZ70" s="70">
        <v>2</v>
      </c>
      <c r="BA70" s="70">
        <v>3</v>
      </c>
      <c r="BB70" s="70">
        <v>1</v>
      </c>
      <c r="BD70" s="70">
        <v>2</v>
      </c>
      <c r="BE70" s="70">
        <v>3</v>
      </c>
      <c r="BF70" s="70">
        <v>4</v>
      </c>
      <c r="BG70" s="70">
        <v>2</v>
      </c>
      <c r="BH70" s="70">
        <v>1</v>
      </c>
      <c r="BI70" s="70">
        <v>1</v>
      </c>
      <c r="BJ70" s="70">
        <v>2</v>
      </c>
      <c r="BK70" s="70">
        <v>0</v>
      </c>
    </row>
    <row r="71" spans="1:63" x14ac:dyDescent="0.2">
      <c r="A71" t="s">
        <v>432</v>
      </c>
      <c r="B71">
        <v>2</v>
      </c>
      <c r="C71">
        <v>3</v>
      </c>
      <c r="D71">
        <v>2</v>
      </c>
      <c r="E71">
        <v>1</v>
      </c>
      <c r="F71">
        <v>1</v>
      </c>
      <c r="G71">
        <v>1</v>
      </c>
      <c r="H71">
        <v>2</v>
      </c>
      <c r="I71">
        <v>1</v>
      </c>
      <c r="J71">
        <v>2</v>
      </c>
      <c r="K71">
        <v>2</v>
      </c>
      <c r="L71">
        <v>2</v>
      </c>
      <c r="M71">
        <v>2</v>
      </c>
      <c r="N71">
        <v>0</v>
      </c>
      <c r="O71">
        <v>1</v>
      </c>
      <c r="P71">
        <v>1</v>
      </c>
      <c r="Q71">
        <v>1</v>
      </c>
      <c r="R71">
        <v>2</v>
      </c>
      <c r="S71">
        <v>2</v>
      </c>
      <c r="T71">
        <v>2</v>
      </c>
      <c r="U71">
        <v>2</v>
      </c>
      <c r="V71">
        <v>2</v>
      </c>
      <c r="W71">
        <v>2</v>
      </c>
      <c r="X71">
        <v>2</v>
      </c>
      <c r="Y71">
        <v>2</v>
      </c>
      <c r="Z71">
        <v>1</v>
      </c>
      <c r="AA71">
        <v>2</v>
      </c>
      <c r="AB71">
        <v>0</v>
      </c>
      <c r="AC71">
        <v>2</v>
      </c>
      <c r="AD71">
        <v>2</v>
      </c>
      <c r="AE71">
        <v>2</v>
      </c>
      <c r="AF71">
        <v>2</v>
      </c>
      <c r="AG71">
        <v>2</v>
      </c>
      <c r="AH71">
        <v>2</v>
      </c>
      <c r="AI71">
        <v>2</v>
      </c>
      <c r="AJ71">
        <v>1</v>
      </c>
      <c r="AK71">
        <v>2</v>
      </c>
      <c r="AL71">
        <v>2</v>
      </c>
      <c r="AM71">
        <v>2</v>
      </c>
      <c r="AN71">
        <v>2</v>
      </c>
      <c r="AO71">
        <v>3</v>
      </c>
      <c r="AP71">
        <v>2</v>
      </c>
      <c r="AQ71">
        <v>3</v>
      </c>
      <c r="AR71">
        <v>1</v>
      </c>
      <c r="AS71">
        <v>2</v>
      </c>
      <c r="AT71">
        <v>2</v>
      </c>
      <c r="AU71">
        <v>2</v>
      </c>
      <c r="AV71">
        <v>2</v>
      </c>
      <c r="AW71">
        <v>2</v>
      </c>
      <c r="AX71">
        <v>1</v>
      </c>
      <c r="AY71">
        <v>2</v>
      </c>
      <c r="AZ71">
        <v>2</v>
      </c>
      <c r="BA71">
        <v>1</v>
      </c>
      <c r="BB71">
        <v>2</v>
      </c>
      <c r="BC71">
        <v>0</v>
      </c>
      <c r="BD71">
        <v>2</v>
      </c>
      <c r="BE71">
        <v>1</v>
      </c>
      <c r="BF71">
        <v>1</v>
      </c>
      <c r="BG71">
        <v>1</v>
      </c>
      <c r="BH71">
        <v>2</v>
      </c>
      <c r="BI71">
        <v>2</v>
      </c>
      <c r="BJ71">
        <v>2</v>
      </c>
      <c r="BK71">
        <v>3</v>
      </c>
    </row>
    <row r="72" spans="1:63" x14ac:dyDescent="0.2">
      <c r="A72" t="s">
        <v>433</v>
      </c>
      <c r="C72">
        <v>2</v>
      </c>
      <c r="N72" s="53">
        <v>1</v>
      </c>
      <c r="Q72">
        <v>2</v>
      </c>
      <c r="W72">
        <v>4</v>
      </c>
      <c r="AJ72">
        <v>2</v>
      </c>
      <c r="AR72">
        <v>2</v>
      </c>
      <c r="BA72">
        <v>2</v>
      </c>
    </row>
    <row r="73" spans="1:63" x14ac:dyDescent="0.2">
      <c r="A73" t="s">
        <v>243</v>
      </c>
      <c r="B73">
        <v>2</v>
      </c>
      <c r="D73">
        <v>2</v>
      </c>
      <c r="E73">
        <v>1</v>
      </c>
      <c r="F73">
        <v>2</v>
      </c>
      <c r="G73">
        <v>0</v>
      </c>
      <c r="H73">
        <v>2</v>
      </c>
      <c r="I73">
        <v>2</v>
      </c>
      <c r="J73">
        <v>2</v>
      </c>
      <c r="K73">
        <v>2</v>
      </c>
      <c r="L73">
        <v>2</v>
      </c>
      <c r="M73">
        <v>2</v>
      </c>
      <c r="N73">
        <v>0</v>
      </c>
      <c r="O73">
        <v>2</v>
      </c>
      <c r="P73">
        <v>2</v>
      </c>
      <c r="Q73">
        <v>2</v>
      </c>
      <c r="R73">
        <v>2</v>
      </c>
      <c r="S73">
        <v>2</v>
      </c>
      <c r="T73">
        <v>0</v>
      </c>
      <c r="U73">
        <v>2</v>
      </c>
      <c r="V73">
        <v>0</v>
      </c>
      <c r="W73">
        <v>2</v>
      </c>
      <c r="X73">
        <v>2</v>
      </c>
      <c r="Y73">
        <v>1</v>
      </c>
      <c r="Z73">
        <v>1</v>
      </c>
      <c r="AA73">
        <v>1</v>
      </c>
      <c r="AB73" s="53">
        <v>0</v>
      </c>
      <c r="AC73">
        <v>2</v>
      </c>
      <c r="AD73">
        <v>1</v>
      </c>
      <c r="AE73">
        <v>2</v>
      </c>
      <c r="AF73">
        <v>1</v>
      </c>
      <c r="AG73">
        <v>2</v>
      </c>
      <c r="AH73">
        <v>2</v>
      </c>
      <c r="AI73">
        <v>2</v>
      </c>
      <c r="AJ73">
        <v>0</v>
      </c>
      <c r="AK73">
        <v>2</v>
      </c>
      <c r="AL73">
        <v>0</v>
      </c>
      <c r="AM73">
        <v>2</v>
      </c>
      <c r="AN73">
        <v>1</v>
      </c>
      <c r="AO73">
        <v>2</v>
      </c>
      <c r="AP73">
        <v>2</v>
      </c>
      <c r="AQ73">
        <v>2</v>
      </c>
      <c r="AR73">
        <v>2</v>
      </c>
      <c r="AS73">
        <v>2</v>
      </c>
      <c r="AT73">
        <v>2</v>
      </c>
      <c r="AU73">
        <v>2</v>
      </c>
      <c r="AV73" s="55"/>
      <c r="AW73">
        <v>2</v>
      </c>
      <c r="AX73">
        <v>2</v>
      </c>
      <c r="AY73">
        <v>2</v>
      </c>
      <c r="AZ73">
        <v>2</v>
      </c>
      <c r="BA73">
        <v>0</v>
      </c>
      <c r="BB73">
        <v>2</v>
      </c>
      <c r="BC73">
        <v>2</v>
      </c>
      <c r="BD73">
        <v>2</v>
      </c>
      <c r="BE73">
        <v>1</v>
      </c>
      <c r="BF73">
        <v>0</v>
      </c>
      <c r="BG73">
        <v>2</v>
      </c>
      <c r="BH73">
        <v>2</v>
      </c>
      <c r="BI73">
        <v>2</v>
      </c>
      <c r="BJ73">
        <v>1</v>
      </c>
      <c r="BK73">
        <v>0</v>
      </c>
    </row>
    <row r="74" spans="1:63" s="68" customFormat="1" x14ac:dyDescent="0.2">
      <c r="A74" s="67" t="s">
        <v>1076</v>
      </c>
      <c r="B74" s="68">
        <v>8</v>
      </c>
      <c r="C74" s="68">
        <v>5</v>
      </c>
      <c r="D74" s="68">
        <v>6</v>
      </c>
      <c r="E74" s="68">
        <v>8</v>
      </c>
      <c r="F74" s="68">
        <v>8</v>
      </c>
      <c r="G74" s="68">
        <v>4</v>
      </c>
      <c r="H74" s="68">
        <v>9</v>
      </c>
      <c r="I74" s="68">
        <v>10</v>
      </c>
      <c r="J74" s="68">
        <v>8</v>
      </c>
      <c r="K74" s="68">
        <v>7</v>
      </c>
      <c r="L74" s="68">
        <v>7</v>
      </c>
      <c r="M74" s="68">
        <v>8</v>
      </c>
      <c r="N74" s="68">
        <v>8</v>
      </c>
      <c r="O74" s="68">
        <v>7</v>
      </c>
      <c r="P74" s="68">
        <v>9</v>
      </c>
      <c r="Q74" s="68">
        <v>6</v>
      </c>
      <c r="R74" s="68">
        <v>5</v>
      </c>
      <c r="S74" s="68">
        <v>8</v>
      </c>
      <c r="T74" s="68">
        <v>6</v>
      </c>
      <c r="U74" s="68">
        <v>8</v>
      </c>
      <c r="V74" s="68">
        <v>8</v>
      </c>
      <c r="W74" s="68">
        <v>8</v>
      </c>
      <c r="X74" s="68">
        <v>8</v>
      </c>
      <c r="Y74" s="68">
        <v>6</v>
      </c>
      <c r="Z74" s="68">
        <v>8</v>
      </c>
      <c r="AA74" s="68">
        <v>6</v>
      </c>
      <c r="AB74" s="68">
        <v>10</v>
      </c>
      <c r="AC74" s="68">
        <v>6</v>
      </c>
      <c r="AD74" s="68">
        <v>9</v>
      </c>
      <c r="AE74" s="68">
        <v>9</v>
      </c>
      <c r="AF74" s="68">
        <v>9</v>
      </c>
      <c r="AG74" s="68">
        <v>9</v>
      </c>
      <c r="AH74" s="68">
        <v>7</v>
      </c>
      <c r="AI74" s="68">
        <v>9</v>
      </c>
      <c r="AJ74" s="68">
        <v>11</v>
      </c>
      <c r="AK74" s="68">
        <v>6</v>
      </c>
      <c r="AL74" s="68">
        <v>8</v>
      </c>
      <c r="AM74" s="68">
        <v>7</v>
      </c>
      <c r="AN74" s="68">
        <v>8</v>
      </c>
      <c r="AO74" s="68">
        <v>7</v>
      </c>
      <c r="AP74" s="68">
        <v>8</v>
      </c>
      <c r="AQ74" s="68">
        <v>8</v>
      </c>
      <c r="AR74" s="68">
        <v>7</v>
      </c>
      <c r="AS74" s="68">
        <v>8</v>
      </c>
      <c r="AT74" s="68">
        <v>8</v>
      </c>
      <c r="AU74" s="68">
        <v>9</v>
      </c>
      <c r="AV74" s="68">
        <v>6</v>
      </c>
      <c r="AW74" s="68">
        <v>6</v>
      </c>
      <c r="AX74" s="68">
        <v>7</v>
      </c>
      <c r="AY74" s="68">
        <v>9</v>
      </c>
      <c r="AZ74" s="68">
        <v>9</v>
      </c>
      <c r="BA74" s="68">
        <v>10</v>
      </c>
      <c r="BB74" s="68">
        <v>7</v>
      </c>
      <c r="BC74" s="68">
        <v>15</v>
      </c>
      <c r="BD74" s="68">
        <v>9</v>
      </c>
      <c r="BE74" s="68">
        <v>7</v>
      </c>
      <c r="BF74" s="68">
        <v>11</v>
      </c>
      <c r="BG74" s="68">
        <v>9</v>
      </c>
      <c r="BH74" s="68">
        <v>8</v>
      </c>
      <c r="BI74" s="68">
        <v>8</v>
      </c>
      <c r="BJ74" s="68">
        <v>10</v>
      </c>
      <c r="BK74" s="68">
        <v>5</v>
      </c>
    </row>
    <row r="75" spans="1:63" x14ac:dyDescent="0.2">
      <c r="A75" t="s">
        <v>519</v>
      </c>
      <c r="B75">
        <v>8</v>
      </c>
      <c r="C75">
        <v>5</v>
      </c>
      <c r="D75">
        <v>6</v>
      </c>
      <c r="E75">
        <v>8</v>
      </c>
      <c r="F75">
        <v>8</v>
      </c>
      <c r="G75">
        <v>4</v>
      </c>
      <c r="H75">
        <v>9</v>
      </c>
      <c r="I75">
        <v>10</v>
      </c>
      <c r="J75">
        <v>8</v>
      </c>
      <c r="K75">
        <v>7</v>
      </c>
      <c r="L75">
        <v>7</v>
      </c>
      <c r="M75">
        <v>8</v>
      </c>
      <c r="N75">
        <v>8</v>
      </c>
      <c r="O75">
        <v>7</v>
      </c>
      <c r="P75">
        <v>9</v>
      </c>
      <c r="Q75">
        <v>6</v>
      </c>
      <c r="R75">
        <v>5</v>
      </c>
      <c r="S75">
        <v>8</v>
      </c>
      <c r="T75">
        <v>6</v>
      </c>
      <c r="U75">
        <v>8</v>
      </c>
      <c r="V75">
        <v>8</v>
      </c>
      <c r="W75">
        <v>8</v>
      </c>
      <c r="X75">
        <v>8</v>
      </c>
      <c r="Y75">
        <v>6</v>
      </c>
      <c r="Z75">
        <v>8</v>
      </c>
      <c r="AA75">
        <v>6</v>
      </c>
      <c r="AB75">
        <v>10</v>
      </c>
      <c r="AC75">
        <v>6</v>
      </c>
      <c r="AD75">
        <v>9</v>
      </c>
      <c r="AE75">
        <v>9</v>
      </c>
      <c r="AF75">
        <v>9</v>
      </c>
      <c r="AG75">
        <v>9</v>
      </c>
      <c r="AH75">
        <v>7</v>
      </c>
      <c r="AI75">
        <v>9</v>
      </c>
      <c r="AJ75">
        <v>11</v>
      </c>
      <c r="AK75">
        <v>6</v>
      </c>
      <c r="AL75">
        <v>8</v>
      </c>
      <c r="AM75">
        <v>7</v>
      </c>
      <c r="AN75">
        <v>8</v>
      </c>
      <c r="AO75">
        <v>7</v>
      </c>
      <c r="AP75">
        <v>8</v>
      </c>
      <c r="AQ75">
        <v>8</v>
      </c>
      <c r="AR75">
        <v>7</v>
      </c>
      <c r="AS75">
        <v>8</v>
      </c>
      <c r="AT75">
        <v>8</v>
      </c>
      <c r="AU75">
        <v>9</v>
      </c>
      <c r="AV75">
        <v>6</v>
      </c>
      <c r="AW75">
        <v>6</v>
      </c>
      <c r="AX75">
        <v>7</v>
      </c>
      <c r="AY75">
        <v>9</v>
      </c>
      <c r="AZ75">
        <v>9</v>
      </c>
      <c r="BA75">
        <v>10</v>
      </c>
      <c r="BB75">
        <v>7</v>
      </c>
      <c r="BC75">
        <v>15</v>
      </c>
      <c r="BD75">
        <v>9</v>
      </c>
      <c r="BE75">
        <v>7</v>
      </c>
      <c r="BF75">
        <v>11</v>
      </c>
      <c r="BG75">
        <v>9</v>
      </c>
      <c r="BH75" s="52">
        <v>8</v>
      </c>
      <c r="BI75">
        <v>8</v>
      </c>
      <c r="BJ75">
        <v>10</v>
      </c>
      <c r="BK75">
        <v>5</v>
      </c>
    </row>
    <row r="76" spans="1:63" x14ac:dyDescent="0.2">
      <c r="A76" t="s">
        <v>520</v>
      </c>
      <c r="B76">
        <v>11</v>
      </c>
      <c r="C76">
        <v>7</v>
      </c>
      <c r="D76">
        <v>8</v>
      </c>
      <c r="E76">
        <v>8</v>
      </c>
      <c r="F76">
        <v>15</v>
      </c>
      <c r="G76">
        <v>9</v>
      </c>
      <c r="H76">
        <v>12</v>
      </c>
      <c r="I76">
        <v>22</v>
      </c>
      <c r="J76">
        <v>10</v>
      </c>
      <c r="K76">
        <v>9</v>
      </c>
      <c r="L76">
        <v>9</v>
      </c>
      <c r="M76">
        <v>11</v>
      </c>
      <c r="N76">
        <v>11</v>
      </c>
      <c r="O76">
        <v>11</v>
      </c>
      <c r="P76">
        <v>15</v>
      </c>
      <c r="Q76">
        <v>9</v>
      </c>
      <c r="R76">
        <v>7</v>
      </c>
      <c r="S76">
        <v>12</v>
      </c>
      <c r="T76">
        <v>9</v>
      </c>
      <c r="U76">
        <v>13</v>
      </c>
      <c r="V76">
        <v>8</v>
      </c>
      <c r="W76">
        <v>12</v>
      </c>
      <c r="X76">
        <v>10</v>
      </c>
      <c r="Y76">
        <v>8</v>
      </c>
      <c r="Z76">
        <v>14</v>
      </c>
      <c r="AA76">
        <v>7</v>
      </c>
      <c r="AB76">
        <v>14</v>
      </c>
      <c r="AC76">
        <v>10</v>
      </c>
      <c r="AD76">
        <v>12</v>
      </c>
      <c r="AE76">
        <v>11</v>
      </c>
      <c r="AF76">
        <v>11</v>
      </c>
      <c r="AG76">
        <v>12</v>
      </c>
      <c r="AH76">
        <v>9</v>
      </c>
      <c r="AI76">
        <v>9</v>
      </c>
      <c r="AJ76">
        <v>13</v>
      </c>
      <c r="AK76">
        <v>6</v>
      </c>
      <c r="AL76">
        <v>10</v>
      </c>
      <c r="AM76">
        <v>10</v>
      </c>
      <c r="AN76">
        <v>10</v>
      </c>
      <c r="AO76">
        <v>9</v>
      </c>
      <c r="AP76">
        <v>12</v>
      </c>
      <c r="AQ76">
        <v>10</v>
      </c>
      <c r="AR76">
        <v>11</v>
      </c>
      <c r="AS76">
        <v>10</v>
      </c>
      <c r="AT76">
        <v>11</v>
      </c>
      <c r="AU76">
        <v>11</v>
      </c>
      <c r="AV76">
        <v>8</v>
      </c>
      <c r="AW76">
        <v>8</v>
      </c>
      <c r="AX76">
        <v>9</v>
      </c>
      <c r="AY76">
        <v>13</v>
      </c>
      <c r="AZ76">
        <v>11</v>
      </c>
      <c r="BA76">
        <v>13</v>
      </c>
      <c r="BB76">
        <v>10</v>
      </c>
      <c r="BC76">
        <v>23</v>
      </c>
      <c r="BD76">
        <v>11</v>
      </c>
      <c r="BE76">
        <v>10</v>
      </c>
      <c r="BF76">
        <v>13</v>
      </c>
      <c r="BG76">
        <v>12</v>
      </c>
      <c r="BH76" s="52">
        <v>11</v>
      </c>
      <c r="BI76">
        <v>12</v>
      </c>
      <c r="BJ76">
        <v>14</v>
      </c>
      <c r="BK76">
        <v>7</v>
      </c>
    </row>
    <row r="77" spans="1:63" s="53" customFormat="1" x14ac:dyDescent="0.2">
      <c r="A77" s="66" t="s">
        <v>1077</v>
      </c>
      <c r="B77" s="53">
        <v>11</v>
      </c>
      <c r="C77" s="53">
        <v>7</v>
      </c>
      <c r="D77" s="53">
        <v>8</v>
      </c>
      <c r="E77" s="53">
        <v>8</v>
      </c>
      <c r="F77" s="53">
        <v>15</v>
      </c>
      <c r="G77" s="53">
        <v>9</v>
      </c>
      <c r="H77" s="53">
        <v>12</v>
      </c>
      <c r="I77" s="53">
        <v>22</v>
      </c>
      <c r="J77" s="53">
        <v>10</v>
      </c>
      <c r="K77" s="53">
        <v>9</v>
      </c>
      <c r="L77" s="53">
        <v>9</v>
      </c>
      <c r="M77" s="53">
        <v>11</v>
      </c>
      <c r="N77" s="53">
        <v>11</v>
      </c>
      <c r="O77" s="53">
        <v>11</v>
      </c>
      <c r="P77" s="53">
        <v>15</v>
      </c>
      <c r="Q77" s="53">
        <v>9</v>
      </c>
      <c r="R77" s="53">
        <v>7</v>
      </c>
      <c r="S77" s="53">
        <v>12</v>
      </c>
      <c r="T77" s="53">
        <v>9</v>
      </c>
      <c r="U77" s="53">
        <v>13</v>
      </c>
      <c r="V77" s="53">
        <v>8</v>
      </c>
      <c r="W77" s="53">
        <v>12</v>
      </c>
      <c r="X77" s="53">
        <v>10</v>
      </c>
      <c r="Y77" s="53">
        <v>8</v>
      </c>
      <c r="Z77" s="53">
        <v>14</v>
      </c>
      <c r="AA77" s="53">
        <v>7</v>
      </c>
      <c r="AB77" s="53">
        <v>14</v>
      </c>
      <c r="AC77" s="53">
        <v>10</v>
      </c>
      <c r="AD77" s="53">
        <v>12</v>
      </c>
      <c r="AE77" s="53">
        <v>11</v>
      </c>
      <c r="AF77" s="53">
        <v>11</v>
      </c>
      <c r="AG77" s="53">
        <v>12</v>
      </c>
      <c r="AH77" s="53">
        <v>9</v>
      </c>
      <c r="AI77" s="53">
        <v>11</v>
      </c>
      <c r="AJ77" s="53">
        <v>13</v>
      </c>
      <c r="AK77" s="53">
        <v>6</v>
      </c>
      <c r="AL77" s="53">
        <v>10</v>
      </c>
      <c r="AM77" s="53">
        <v>10</v>
      </c>
      <c r="AN77" s="53">
        <v>10</v>
      </c>
      <c r="AO77" s="53">
        <v>9</v>
      </c>
      <c r="AP77" s="53">
        <v>12</v>
      </c>
      <c r="AQ77" s="53">
        <v>10</v>
      </c>
      <c r="AR77" s="53">
        <v>11</v>
      </c>
      <c r="AS77" s="53">
        <v>10</v>
      </c>
      <c r="AT77" s="53">
        <v>11</v>
      </c>
      <c r="AU77" s="53">
        <v>11</v>
      </c>
      <c r="AV77" s="53">
        <v>8</v>
      </c>
      <c r="AW77" s="53">
        <v>8</v>
      </c>
      <c r="AX77" s="53">
        <v>9</v>
      </c>
      <c r="AY77" s="53">
        <v>13</v>
      </c>
      <c r="AZ77" s="53">
        <v>11</v>
      </c>
      <c r="BA77" s="53">
        <v>13</v>
      </c>
      <c r="BB77" s="53">
        <v>10</v>
      </c>
      <c r="BC77" s="53">
        <v>23</v>
      </c>
      <c r="BD77" s="53">
        <v>11</v>
      </c>
      <c r="BE77" s="53">
        <v>10</v>
      </c>
      <c r="BF77" s="53">
        <v>13</v>
      </c>
      <c r="BG77" s="53">
        <v>12</v>
      </c>
      <c r="BH77" s="53">
        <v>13</v>
      </c>
      <c r="BI77" s="53">
        <v>12</v>
      </c>
      <c r="BJ77" s="53">
        <v>14</v>
      </c>
      <c r="BK77" s="53">
        <v>7</v>
      </c>
    </row>
    <row r="78" spans="1:63" s="68" customFormat="1" x14ac:dyDescent="0.2">
      <c r="A78" s="67" t="s">
        <v>1078</v>
      </c>
      <c r="B78" s="68">
        <v>21</v>
      </c>
      <c r="C78" s="68">
        <v>15</v>
      </c>
      <c r="D78" s="68">
        <v>15</v>
      </c>
      <c r="E78" s="68">
        <v>19</v>
      </c>
      <c r="F78" s="68">
        <v>14</v>
      </c>
      <c r="G78" s="68">
        <v>17</v>
      </c>
      <c r="H78" s="68">
        <v>29</v>
      </c>
      <c r="I78" s="68">
        <v>23</v>
      </c>
      <c r="J78" s="68">
        <v>23</v>
      </c>
      <c r="K78" s="68">
        <v>17</v>
      </c>
      <c r="L78" s="68">
        <v>23</v>
      </c>
      <c r="M78" s="68">
        <v>17</v>
      </c>
      <c r="N78" s="68">
        <v>29</v>
      </c>
      <c r="O78" s="68">
        <v>15</v>
      </c>
      <c r="P78" s="68">
        <v>23</v>
      </c>
      <c r="Q78" s="68">
        <v>17</v>
      </c>
      <c r="R78" s="68">
        <v>15</v>
      </c>
      <c r="S78" s="68">
        <v>19</v>
      </c>
      <c r="T78" s="68">
        <v>19</v>
      </c>
      <c r="U78" s="68">
        <v>13</v>
      </c>
      <c r="V78" s="68">
        <v>17</v>
      </c>
      <c r="W78" s="68">
        <v>17</v>
      </c>
      <c r="X78" s="68">
        <v>17</v>
      </c>
      <c r="Y78" s="68">
        <v>15</v>
      </c>
      <c r="Z78" s="68">
        <v>23</v>
      </c>
      <c r="AA78" s="68">
        <v>13</v>
      </c>
      <c r="AB78" s="68">
        <v>37</v>
      </c>
      <c r="AC78" s="68">
        <v>15</v>
      </c>
      <c r="AD78" s="68">
        <v>15</v>
      </c>
      <c r="AE78" s="68">
        <v>15</v>
      </c>
      <c r="AF78" s="68">
        <v>23</v>
      </c>
      <c r="AG78" s="68">
        <v>17</v>
      </c>
      <c r="AH78" s="68">
        <v>23</v>
      </c>
      <c r="AI78" s="68">
        <v>15</v>
      </c>
      <c r="AJ78" s="68">
        <v>21</v>
      </c>
      <c r="AK78" s="68">
        <v>15</v>
      </c>
      <c r="AL78" s="68">
        <v>19</v>
      </c>
      <c r="AM78" s="68">
        <v>19</v>
      </c>
      <c r="AN78" s="68">
        <v>15</v>
      </c>
      <c r="AO78" s="68">
        <v>19</v>
      </c>
      <c r="AP78" s="68">
        <v>17</v>
      </c>
      <c r="AQ78" s="68">
        <v>19</v>
      </c>
      <c r="AR78" s="68">
        <v>15</v>
      </c>
      <c r="AS78" s="68">
        <v>15</v>
      </c>
      <c r="AT78" s="68">
        <v>13</v>
      </c>
      <c r="AU78" s="68">
        <v>25</v>
      </c>
      <c r="AV78" s="68">
        <v>15</v>
      </c>
      <c r="AW78" s="68">
        <v>15</v>
      </c>
      <c r="AX78" s="68">
        <v>15</v>
      </c>
      <c r="AY78" s="68">
        <v>11</v>
      </c>
      <c r="AZ78" s="68">
        <v>17</v>
      </c>
      <c r="BA78" s="68">
        <v>25</v>
      </c>
      <c r="BB78" s="68">
        <v>13</v>
      </c>
      <c r="BC78" s="68">
        <v>51</v>
      </c>
      <c r="BD78" s="68">
        <v>17</v>
      </c>
      <c r="BE78" s="68">
        <v>19</v>
      </c>
      <c r="BF78" s="68">
        <v>25</v>
      </c>
      <c r="BG78" s="68">
        <v>17</v>
      </c>
      <c r="BH78" s="68">
        <v>17</v>
      </c>
      <c r="BI78" s="68">
        <v>13</v>
      </c>
      <c r="BJ78" s="68">
        <v>19</v>
      </c>
      <c r="BK78" s="68">
        <v>17</v>
      </c>
    </row>
    <row r="79" spans="1:63" x14ac:dyDescent="0.2">
      <c r="A79" t="s">
        <v>430</v>
      </c>
      <c r="B79">
        <v>21</v>
      </c>
      <c r="C79">
        <v>15</v>
      </c>
      <c r="D79">
        <v>15</v>
      </c>
      <c r="E79" s="53">
        <v>19</v>
      </c>
      <c r="F79">
        <v>14</v>
      </c>
      <c r="G79">
        <v>17</v>
      </c>
      <c r="H79">
        <v>29</v>
      </c>
      <c r="I79">
        <v>23</v>
      </c>
      <c r="J79">
        <v>23</v>
      </c>
      <c r="K79">
        <v>17</v>
      </c>
      <c r="L79">
        <v>23</v>
      </c>
      <c r="M79">
        <v>17</v>
      </c>
      <c r="N79">
        <v>29</v>
      </c>
      <c r="O79">
        <v>15</v>
      </c>
      <c r="P79">
        <v>23</v>
      </c>
      <c r="Q79">
        <v>17</v>
      </c>
      <c r="R79">
        <v>15</v>
      </c>
      <c r="S79">
        <v>19</v>
      </c>
      <c r="T79">
        <v>19</v>
      </c>
      <c r="U79">
        <v>13</v>
      </c>
      <c r="V79">
        <v>17</v>
      </c>
      <c r="W79">
        <v>17</v>
      </c>
      <c r="X79">
        <v>17</v>
      </c>
      <c r="Y79">
        <v>15</v>
      </c>
      <c r="Z79">
        <v>23</v>
      </c>
      <c r="AA79">
        <v>13</v>
      </c>
      <c r="AB79">
        <v>37</v>
      </c>
      <c r="AC79">
        <v>15</v>
      </c>
      <c r="AD79">
        <v>15</v>
      </c>
      <c r="AE79">
        <v>15</v>
      </c>
      <c r="AF79">
        <v>23</v>
      </c>
      <c r="AG79">
        <v>17</v>
      </c>
      <c r="AH79">
        <v>23</v>
      </c>
      <c r="AI79">
        <v>15</v>
      </c>
      <c r="AJ79">
        <v>21</v>
      </c>
      <c r="AK79">
        <v>15</v>
      </c>
      <c r="AL79">
        <v>19</v>
      </c>
      <c r="AM79">
        <v>19</v>
      </c>
      <c r="AN79">
        <v>15</v>
      </c>
      <c r="AO79">
        <v>19</v>
      </c>
      <c r="AP79">
        <v>17</v>
      </c>
      <c r="AQ79" s="53">
        <v>19</v>
      </c>
      <c r="AR79">
        <v>15</v>
      </c>
      <c r="AS79">
        <v>15</v>
      </c>
      <c r="AT79">
        <v>13</v>
      </c>
      <c r="AU79">
        <v>25</v>
      </c>
      <c r="AV79">
        <v>15</v>
      </c>
      <c r="AW79">
        <v>15</v>
      </c>
      <c r="AX79">
        <v>15</v>
      </c>
      <c r="AY79">
        <v>11</v>
      </c>
      <c r="AZ79">
        <v>17</v>
      </c>
      <c r="BA79">
        <v>25</v>
      </c>
      <c r="BB79" s="53">
        <v>13</v>
      </c>
      <c r="BC79">
        <v>51</v>
      </c>
      <c r="BD79" s="53">
        <v>17</v>
      </c>
      <c r="BE79">
        <v>19</v>
      </c>
      <c r="BF79" s="52">
        <v>25</v>
      </c>
      <c r="BG79" s="52">
        <v>17</v>
      </c>
      <c r="BH79" s="53">
        <v>17</v>
      </c>
      <c r="BI79" s="52">
        <v>13</v>
      </c>
      <c r="BJ79" s="52">
        <v>19</v>
      </c>
      <c r="BK79" s="52">
        <v>17</v>
      </c>
    </row>
    <row r="80" spans="1:63" x14ac:dyDescent="0.2">
      <c r="A80" t="s">
        <v>431</v>
      </c>
      <c r="B80">
        <v>27</v>
      </c>
      <c r="C80">
        <v>23</v>
      </c>
      <c r="D80">
        <v>15</v>
      </c>
      <c r="E80" s="53">
        <v>23</v>
      </c>
      <c r="F80">
        <v>37</v>
      </c>
      <c r="G80">
        <v>37</v>
      </c>
      <c r="H80" s="53">
        <v>33</v>
      </c>
      <c r="I80">
        <v>46</v>
      </c>
      <c r="J80">
        <v>35</v>
      </c>
      <c r="K80">
        <v>19</v>
      </c>
      <c r="L80">
        <v>23</v>
      </c>
      <c r="M80">
        <v>19</v>
      </c>
      <c r="N80">
        <v>37</v>
      </c>
      <c r="O80">
        <v>23</v>
      </c>
      <c r="P80">
        <v>35</v>
      </c>
      <c r="Q80">
        <v>17</v>
      </c>
      <c r="R80">
        <v>15</v>
      </c>
      <c r="S80">
        <v>19</v>
      </c>
      <c r="T80">
        <v>27</v>
      </c>
      <c r="U80">
        <v>25</v>
      </c>
      <c r="V80">
        <v>17</v>
      </c>
      <c r="W80">
        <v>19</v>
      </c>
      <c r="X80">
        <v>21</v>
      </c>
      <c r="Y80">
        <v>15</v>
      </c>
      <c r="Z80">
        <v>33</v>
      </c>
      <c r="AA80">
        <v>15</v>
      </c>
      <c r="AB80">
        <v>59</v>
      </c>
      <c r="AC80">
        <v>21</v>
      </c>
      <c r="AD80">
        <v>19</v>
      </c>
      <c r="AE80">
        <v>15</v>
      </c>
      <c r="AF80">
        <v>23</v>
      </c>
      <c r="AG80">
        <v>17</v>
      </c>
      <c r="AH80">
        <v>25</v>
      </c>
      <c r="AI80">
        <v>15</v>
      </c>
      <c r="AJ80">
        <v>25</v>
      </c>
      <c r="AK80">
        <v>15</v>
      </c>
      <c r="AL80">
        <v>19</v>
      </c>
      <c r="AM80">
        <v>25</v>
      </c>
      <c r="AN80">
        <v>17</v>
      </c>
      <c r="AO80">
        <v>19</v>
      </c>
      <c r="AP80">
        <v>19</v>
      </c>
      <c r="AQ80" s="53">
        <v>21</v>
      </c>
      <c r="AR80">
        <v>27</v>
      </c>
      <c r="AS80">
        <v>19</v>
      </c>
      <c r="AT80">
        <v>15</v>
      </c>
      <c r="AU80">
        <v>25</v>
      </c>
      <c r="AV80">
        <v>15</v>
      </c>
      <c r="AW80">
        <v>15</v>
      </c>
      <c r="AX80">
        <v>21</v>
      </c>
      <c r="AY80">
        <v>19</v>
      </c>
      <c r="AZ80">
        <v>17</v>
      </c>
      <c r="BA80">
        <v>31</v>
      </c>
      <c r="BB80" s="53">
        <v>15</v>
      </c>
      <c r="BC80">
        <v>99</v>
      </c>
      <c r="BD80" s="53">
        <v>17</v>
      </c>
      <c r="BE80">
        <v>31</v>
      </c>
      <c r="BF80" s="52">
        <v>29</v>
      </c>
      <c r="BG80" s="52">
        <v>23</v>
      </c>
      <c r="BH80" s="53">
        <v>21</v>
      </c>
      <c r="BI80" s="52">
        <v>21</v>
      </c>
      <c r="BJ80" s="52">
        <v>25</v>
      </c>
      <c r="BK80" s="52">
        <v>21</v>
      </c>
    </row>
    <row r="81" spans="1:63" s="70" customFormat="1" x14ac:dyDescent="0.2">
      <c r="A81" s="69" t="s">
        <v>1079</v>
      </c>
      <c r="B81" s="70">
        <v>27</v>
      </c>
      <c r="C81" s="70">
        <v>23</v>
      </c>
      <c r="D81" s="70">
        <v>15</v>
      </c>
      <c r="E81" s="70">
        <v>23</v>
      </c>
      <c r="F81" s="70">
        <v>37</v>
      </c>
      <c r="G81" s="70">
        <v>37</v>
      </c>
      <c r="H81" s="70">
        <v>33</v>
      </c>
      <c r="I81" s="70">
        <v>46</v>
      </c>
      <c r="J81" s="70">
        <v>35</v>
      </c>
      <c r="K81" s="70">
        <v>19</v>
      </c>
      <c r="L81" s="70">
        <v>23</v>
      </c>
      <c r="M81" s="70">
        <v>19</v>
      </c>
      <c r="N81" s="70">
        <v>37</v>
      </c>
      <c r="O81" s="70">
        <v>23</v>
      </c>
      <c r="P81" s="70">
        <v>35</v>
      </c>
      <c r="Q81" s="70">
        <v>17</v>
      </c>
      <c r="R81" s="70">
        <v>15</v>
      </c>
      <c r="S81" s="70">
        <v>19</v>
      </c>
      <c r="T81" s="70">
        <v>27</v>
      </c>
      <c r="U81" s="70">
        <v>25</v>
      </c>
      <c r="V81" s="70">
        <v>17</v>
      </c>
      <c r="W81" s="70">
        <v>19</v>
      </c>
      <c r="X81" s="70">
        <v>21</v>
      </c>
      <c r="Y81" s="70">
        <v>15</v>
      </c>
      <c r="Z81" s="70">
        <v>33</v>
      </c>
      <c r="AA81" s="70">
        <v>15</v>
      </c>
      <c r="AB81" s="70">
        <v>59</v>
      </c>
      <c r="AC81" s="70">
        <v>21</v>
      </c>
      <c r="AD81" s="70">
        <v>19</v>
      </c>
      <c r="AE81" s="70">
        <v>15</v>
      </c>
      <c r="AF81" s="70">
        <v>23</v>
      </c>
      <c r="AG81" s="70">
        <v>17</v>
      </c>
      <c r="AH81" s="70">
        <v>25</v>
      </c>
      <c r="AI81" s="70">
        <v>15</v>
      </c>
      <c r="AJ81" s="70">
        <v>25</v>
      </c>
      <c r="AK81" s="70">
        <v>15</v>
      </c>
      <c r="AL81" s="70">
        <v>19</v>
      </c>
      <c r="AM81" s="70">
        <v>25</v>
      </c>
      <c r="AN81" s="70">
        <v>17</v>
      </c>
      <c r="AO81" s="70">
        <v>19</v>
      </c>
      <c r="AP81" s="70">
        <v>19</v>
      </c>
      <c r="AQ81" s="70">
        <v>21</v>
      </c>
      <c r="AR81" s="70">
        <v>27</v>
      </c>
      <c r="AS81" s="70">
        <v>19</v>
      </c>
      <c r="AT81" s="70">
        <v>15</v>
      </c>
      <c r="AU81" s="70">
        <v>25</v>
      </c>
      <c r="AV81" s="70">
        <v>15</v>
      </c>
      <c r="AW81" s="70">
        <v>15</v>
      </c>
      <c r="AX81" s="70">
        <v>21</v>
      </c>
      <c r="AY81" s="70">
        <v>19</v>
      </c>
      <c r="AZ81" s="70">
        <v>17</v>
      </c>
      <c r="BA81" s="70">
        <v>31</v>
      </c>
      <c r="BB81" s="70">
        <v>15</v>
      </c>
      <c r="BC81" s="70">
        <v>99</v>
      </c>
      <c r="BD81" s="70">
        <v>17</v>
      </c>
      <c r="BE81" s="70">
        <v>31</v>
      </c>
      <c r="BF81" s="70">
        <v>29</v>
      </c>
      <c r="BG81" s="70">
        <v>23</v>
      </c>
      <c r="BH81" s="70">
        <v>21</v>
      </c>
      <c r="BI81" s="70">
        <v>21</v>
      </c>
      <c r="BJ81" s="70">
        <v>25</v>
      </c>
      <c r="BK81" s="70">
        <v>21</v>
      </c>
    </row>
    <row r="82" spans="1:63" x14ac:dyDescent="0.2">
      <c r="A82" t="s">
        <v>979</v>
      </c>
      <c r="B82">
        <v>0</v>
      </c>
      <c r="C82">
        <v>0</v>
      </c>
      <c r="D82">
        <v>0</v>
      </c>
      <c r="E82">
        <v>2</v>
      </c>
      <c r="F82">
        <v>0</v>
      </c>
      <c r="G82">
        <v>0</v>
      </c>
      <c r="H82">
        <v>0</v>
      </c>
      <c r="I82">
        <v>1</v>
      </c>
      <c r="J82">
        <v>0</v>
      </c>
      <c r="K82">
        <v>0</v>
      </c>
      <c r="L82">
        <v>0</v>
      </c>
      <c r="M82">
        <v>0</v>
      </c>
      <c r="N82">
        <v>0</v>
      </c>
      <c r="O82">
        <v>1</v>
      </c>
      <c r="P82">
        <v>0</v>
      </c>
      <c r="Q82">
        <v>0</v>
      </c>
      <c r="R82">
        <v>0</v>
      </c>
      <c r="S82">
        <v>0</v>
      </c>
      <c r="T82">
        <v>2</v>
      </c>
      <c r="U82">
        <v>2</v>
      </c>
      <c r="V82">
        <v>0</v>
      </c>
      <c r="W82">
        <v>2</v>
      </c>
      <c r="X82">
        <v>2</v>
      </c>
      <c r="Y82">
        <v>0</v>
      </c>
      <c r="Z82">
        <v>0</v>
      </c>
      <c r="AA82">
        <v>1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1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 s="80">
        <v>0</v>
      </c>
      <c r="AS82">
        <v>0</v>
      </c>
      <c r="AT82">
        <v>2</v>
      </c>
      <c r="AU82">
        <v>0</v>
      </c>
      <c r="AV82">
        <v>0</v>
      </c>
      <c r="AW82">
        <v>0</v>
      </c>
      <c r="AX82">
        <v>0</v>
      </c>
      <c r="AY82">
        <v>2</v>
      </c>
      <c r="AZ82">
        <v>0</v>
      </c>
      <c r="BA82">
        <v>0</v>
      </c>
      <c r="BB82">
        <v>1</v>
      </c>
      <c r="BC82">
        <v>0</v>
      </c>
      <c r="BD82">
        <v>0</v>
      </c>
      <c r="BE82">
        <v>0</v>
      </c>
      <c r="BF82" s="52">
        <v>0</v>
      </c>
      <c r="BG82" s="52">
        <v>2</v>
      </c>
      <c r="BH82" s="52">
        <v>2</v>
      </c>
      <c r="BI82" s="52">
        <v>2</v>
      </c>
      <c r="BJ82" s="52">
        <v>2</v>
      </c>
      <c r="BK82" s="52">
        <v>0</v>
      </c>
    </row>
    <row r="83" spans="1:63" x14ac:dyDescent="0.2">
      <c r="A83" t="s">
        <v>978</v>
      </c>
      <c r="I83" s="53" t="s">
        <v>1089</v>
      </c>
      <c r="P83">
        <v>1</v>
      </c>
      <c r="S83">
        <v>2</v>
      </c>
      <c r="AE83">
        <v>1</v>
      </c>
      <c r="AR83" s="80">
        <v>2</v>
      </c>
      <c r="BE83">
        <v>1</v>
      </c>
    </row>
    <row r="84" spans="1:63" x14ac:dyDescent="0.2">
      <c r="A84" t="s">
        <v>1203</v>
      </c>
      <c r="I84" s="52" t="s">
        <v>1204</v>
      </c>
      <c r="AR84" s="80"/>
    </row>
    <row r="85" spans="1:63" x14ac:dyDescent="0.2">
      <c r="A85" t="s">
        <v>428</v>
      </c>
      <c r="B85">
        <v>1</v>
      </c>
      <c r="C85">
        <v>0</v>
      </c>
      <c r="D85">
        <v>0</v>
      </c>
      <c r="E85">
        <v>0</v>
      </c>
      <c r="F85">
        <v>1</v>
      </c>
      <c r="G85">
        <v>0</v>
      </c>
      <c r="H85">
        <v>0</v>
      </c>
      <c r="I85">
        <v>1</v>
      </c>
      <c r="J85">
        <v>0</v>
      </c>
      <c r="K85">
        <v>0</v>
      </c>
      <c r="L85">
        <v>1</v>
      </c>
      <c r="M85">
        <v>1</v>
      </c>
      <c r="N85">
        <v>0</v>
      </c>
      <c r="O85">
        <v>0</v>
      </c>
      <c r="P85">
        <v>1</v>
      </c>
      <c r="Q85">
        <v>0</v>
      </c>
      <c r="R85">
        <v>0</v>
      </c>
      <c r="S85">
        <v>0</v>
      </c>
      <c r="T85">
        <v>1</v>
      </c>
      <c r="U85">
        <v>0</v>
      </c>
      <c r="V85">
        <v>0</v>
      </c>
      <c r="W85">
        <v>0</v>
      </c>
      <c r="X85">
        <v>1</v>
      </c>
      <c r="Y85">
        <v>0</v>
      </c>
      <c r="Z85">
        <v>1</v>
      </c>
      <c r="AA85">
        <v>0</v>
      </c>
      <c r="AB85">
        <v>0</v>
      </c>
      <c r="AC85">
        <v>1</v>
      </c>
      <c r="AD85">
        <v>0</v>
      </c>
      <c r="AE85">
        <v>1</v>
      </c>
      <c r="AF85">
        <v>1</v>
      </c>
      <c r="AG85">
        <v>0</v>
      </c>
      <c r="AH85">
        <v>0</v>
      </c>
      <c r="AI85">
        <v>0</v>
      </c>
      <c r="AJ85">
        <v>0</v>
      </c>
      <c r="AK85" s="53">
        <v>1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 s="53">
        <v>0</v>
      </c>
      <c r="BB85">
        <v>0</v>
      </c>
      <c r="BC85">
        <v>1</v>
      </c>
      <c r="BD85">
        <v>0</v>
      </c>
      <c r="BE85">
        <v>0</v>
      </c>
      <c r="BF85">
        <v>1</v>
      </c>
      <c r="BG85">
        <v>0</v>
      </c>
      <c r="BH85" s="52">
        <v>1</v>
      </c>
      <c r="BI85" s="52">
        <v>0</v>
      </c>
      <c r="BJ85" s="52">
        <v>0</v>
      </c>
      <c r="BK85" s="52">
        <v>0</v>
      </c>
    </row>
    <row r="86" spans="1:63" x14ac:dyDescent="0.2">
      <c r="A86" t="s">
        <v>429</v>
      </c>
      <c r="D86" s="53">
        <v>1</v>
      </c>
      <c r="O86">
        <v>1</v>
      </c>
      <c r="S86">
        <v>1</v>
      </c>
      <c r="AB86">
        <v>1</v>
      </c>
      <c r="AI86">
        <v>1</v>
      </c>
      <c r="AJ86">
        <v>1</v>
      </c>
      <c r="BA86" s="53" t="s">
        <v>1086</v>
      </c>
      <c r="BI86" s="52">
        <v>1</v>
      </c>
      <c r="BJ86" s="52"/>
    </row>
    <row r="87" spans="1:63" x14ac:dyDescent="0.2">
      <c r="A87" t="s">
        <v>1188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1</v>
      </c>
      <c r="I87" s="73">
        <v>1</v>
      </c>
      <c r="J87">
        <v>1</v>
      </c>
      <c r="K87">
        <v>0</v>
      </c>
      <c r="L87">
        <v>0</v>
      </c>
      <c r="M87">
        <v>0</v>
      </c>
      <c r="N87">
        <v>0</v>
      </c>
      <c r="O87">
        <v>1</v>
      </c>
      <c r="P87">
        <v>1</v>
      </c>
      <c r="Q87">
        <v>1</v>
      </c>
      <c r="R87">
        <v>0</v>
      </c>
      <c r="S87">
        <v>1</v>
      </c>
      <c r="T87">
        <v>0</v>
      </c>
      <c r="U87">
        <v>0</v>
      </c>
      <c r="V87">
        <v>0</v>
      </c>
      <c r="W87">
        <v>0</v>
      </c>
      <c r="X87">
        <v>0</v>
      </c>
      <c r="Y87">
        <v>1</v>
      </c>
      <c r="Z87" s="52">
        <v>1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1</v>
      </c>
      <c r="AH87">
        <v>1</v>
      </c>
      <c r="AI87">
        <v>0</v>
      </c>
      <c r="AJ87">
        <v>1</v>
      </c>
      <c r="AK87">
        <v>0</v>
      </c>
      <c r="AL87">
        <v>0</v>
      </c>
      <c r="AM87" s="53">
        <v>0</v>
      </c>
      <c r="AN87" s="53">
        <v>1</v>
      </c>
      <c r="AO87">
        <v>0</v>
      </c>
      <c r="AP87">
        <v>0</v>
      </c>
      <c r="AQ87">
        <v>1</v>
      </c>
      <c r="AR87">
        <v>0</v>
      </c>
      <c r="AS87">
        <v>0</v>
      </c>
      <c r="AT87">
        <v>0</v>
      </c>
      <c r="AU87">
        <v>1</v>
      </c>
      <c r="AV87">
        <v>0</v>
      </c>
      <c r="AW87">
        <v>0</v>
      </c>
      <c r="AX87">
        <v>1</v>
      </c>
      <c r="AY87">
        <v>1</v>
      </c>
      <c r="AZ87">
        <v>1</v>
      </c>
      <c r="BA87">
        <v>1</v>
      </c>
      <c r="BB87">
        <v>0</v>
      </c>
      <c r="BC87">
        <v>0</v>
      </c>
      <c r="BD87">
        <v>1</v>
      </c>
      <c r="BE87">
        <v>1</v>
      </c>
      <c r="BF87">
        <v>1</v>
      </c>
      <c r="BG87">
        <v>1</v>
      </c>
      <c r="BH87">
        <v>0</v>
      </c>
      <c r="BI87" s="52">
        <v>1</v>
      </c>
      <c r="BJ87" s="52">
        <v>0</v>
      </c>
      <c r="BK87" s="52">
        <v>0</v>
      </c>
    </row>
    <row r="88" spans="1:63" x14ac:dyDescent="0.2">
      <c r="A88" t="s">
        <v>1189</v>
      </c>
      <c r="I88" s="73"/>
      <c r="J88">
        <v>0</v>
      </c>
      <c r="T88">
        <v>1</v>
      </c>
      <c r="W88">
        <v>1</v>
      </c>
      <c r="Z88" s="52"/>
      <c r="AM88" s="53">
        <v>1</v>
      </c>
      <c r="AN88" s="54"/>
      <c r="AP88" t="s">
        <v>1086</v>
      </c>
      <c r="AQ88" t="s">
        <v>1089</v>
      </c>
      <c r="BI88" s="52"/>
      <c r="BJ88" s="52"/>
      <c r="BK88" s="52"/>
    </row>
    <row r="89" spans="1:63" x14ac:dyDescent="0.2">
      <c r="A89" t="s">
        <v>1202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1</v>
      </c>
      <c r="X89">
        <v>1</v>
      </c>
      <c r="Y89">
        <v>0</v>
      </c>
      <c r="Z89">
        <v>0</v>
      </c>
      <c r="AA89">
        <v>0</v>
      </c>
      <c r="AB89">
        <v>0</v>
      </c>
      <c r="AC89">
        <v>1</v>
      </c>
      <c r="AD89">
        <v>0</v>
      </c>
      <c r="AE89">
        <v>0</v>
      </c>
      <c r="AF89">
        <v>0</v>
      </c>
      <c r="AG89">
        <v>0</v>
      </c>
      <c r="AH89">
        <v>0</v>
      </c>
      <c r="AI89" s="53">
        <v>1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 s="52">
        <v>0</v>
      </c>
      <c r="BJ89" s="52">
        <v>1</v>
      </c>
      <c r="BK89" s="52">
        <v>0</v>
      </c>
    </row>
    <row r="90" spans="1:63" x14ac:dyDescent="0.2">
      <c r="A90" t="s">
        <v>1201</v>
      </c>
      <c r="AI90" s="53"/>
      <c r="BI90" s="52">
        <v>1</v>
      </c>
      <c r="BJ90" s="52"/>
      <c r="BK90" s="52"/>
    </row>
    <row r="91" spans="1:63" s="68" customFormat="1" x14ac:dyDescent="0.2">
      <c r="A91" s="67" t="s">
        <v>1080</v>
      </c>
      <c r="B91" s="68">
        <v>134</v>
      </c>
      <c r="C91" s="68">
        <v>154</v>
      </c>
      <c r="D91" s="68">
        <v>126</v>
      </c>
      <c r="E91" s="68">
        <v>142</v>
      </c>
      <c r="F91" s="68">
        <v>140</v>
      </c>
      <c r="G91" s="68">
        <v>178</v>
      </c>
      <c r="H91" s="68">
        <v>229</v>
      </c>
      <c r="I91" s="68">
        <v>117</v>
      </c>
      <c r="J91" s="68">
        <v>168</v>
      </c>
      <c r="K91" s="68">
        <v>132</v>
      </c>
      <c r="L91" s="68">
        <v>181</v>
      </c>
      <c r="M91" s="68">
        <v>143</v>
      </c>
      <c r="N91" s="68">
        <v>218</v>
      </c>
      <c r="O91" s="68">
        <v>118</v>
      </c>
      <c r="P91" s="68">
        <v>99</v>
      </c>
      <c r="Q91" s="68">
        <v>164</v>
      </c>
      <c r="R91" s="68">
        <v>263</v>
      </c>
      <c r="S91" s="68">
        <v>155</v>
      </c>
      <c r="T91" s="68">
        <v>179</v>
      </c>
      <c r="U91" s="68">
        <v>202</v>
      </c>
      <c r="V91" s="68">
        <v>225</v>
      </c>
      <c r="W91" s="68">
        <v>177</v>
      </c>
      <c r="X91" s="68">
        <v>164</v>
      </c>
      <c r="Y91" s="68">
        <v>116</v>
      </c>
      <c r="Z91" s="68">
        <v>121</v>
      </c>
      <c r="AA91" s="68">
        <v>131</v>
      </c>
      <c r="AB91" s="68">
        <v>162</v>
      </c>
      <c r="AC91" s="68">
        <v>147</v>
      </c>
      <c r="AD91" s="68">
        <v>123</v>
      </c>
      <c r="AE91" s="68">
        <v>152</v>
      </c>
      <c r="AF91" s="68">
        <v>153</v>
      </c>
      <c r="AG91" s="68">
        <v>151</v>
      </c>
      <c r="AH91" s="68">
        <v>205</v>
      </c>
      <c r="AI91" s="68">
        <v>219</v>
      </c>
      <c r="AJ91" s="68">
        <v>143</v>
      </c>
      <c r="AK91" s="68">
        <v>102</v>
      </c>
      <c r="AL91" s="68">
        <v>132</v>
      </c>
      <c r="AM91" s="68">
        <v>152</v>
      </c>
      <c r="AN91" s="68">
        <v>144</v>
      </c>
      <c r="AO91" s="68">
        <v>155</v>
      </c>
      <c r="AP91" s="68">
        <v>139</v>
      </c>
      <c r="AQ91" s="68">
        <v>162</v>
      </c>
      <c r="AR91" s="68">
        <v>153</v>
      </c>
      <c r="AS91" s="68">
        <v>115</v>
      </c>
      <c r="AT91" s="68">
        <v>138</v>
      </c>
      <c r="AU91" s="68">
        <v>192</v>
      </c>
      <c r="AV91" s="68">
        <v>175</v>
      </c>
      <c r="AW91" s="68">
        <v>163</v>
      </c>
      <c r="AX91" s="68">
        <v>121</v>
      </c>
      <c r="AY91" s="68">
        <v>135</v>
      </c>
      <c r="AZ91" s="68">
        <v>139</v>
      </c>
      <c r="BA91" s="68">
        <v>175</v>
      </c>
      <c r="BB91" s="68">
        <v>180</v>
      </c>
      <c r="BC91" s="68">
        <v>191</v>
      </c>
      <c r="BD91" s="68">
        <v>148</v>
      </c>
      <c r="BE91" s="68">
        <v>170</v>
      </c>
      <c r="BF91" s="68">
        <v>208</v>
      </c>
      <c r="BG91" s="68">
        <v>190</v>
      </c>
      <c r="BH91" s="68">
        <v>144</v>
      </c>
      <c r="BI91" s="68">
        <v>158</v>
      </c>
      <c r="BJ91" s="68">
        <v>236</v>
      </c>
      <c r="BK91" s="68">
        <v>198</v>
      </c>
    </row>
    <row r="92" spans="1:63" x14ac:dyDescent="0.2">
      <c r="A92" s="28" t="s">
        <v>1054</v>
      </c>
      <c r="B92">
        <v>134</v>
      </c>
      <c r="C92">
        <v>154</v>
      </c>
      <c r="D92">
        <v>126</v>
      </c>
      <c r="E92">
        <v>142</v>
      </c>
      <c r="F92">
        <v>140</v>
      </c>
      <c r="G92">
        <v>178</v>
      </c>
      <c r="H92">
        <v>229</v>
      </c>
      <c r="I92">
        <v>117</v>
      </c>
      <c r="J92">
        <v>168</v>
      </c>
      <c r="K92">
        <v>132</v>
      </c>
      <c r="L92">
        <v>181</v>
      </c>
      <c r="M92">
        <v>143</v>
      </c>
      <c r="N92">
        <v>218</v>
      </c>
      <c r="O92">
        <v>118</v>
      </c>
      <c r="P92">
        <v>99</v>
      </c>
      <c r="Q92">
        <v>164</v>
      </c>
      <c r="R92">
        <v>263</v>
      </c>
      <c r="S92">
        <v>155</v>
      </c>
      <c r="T92">
        <v>179</v>
      </c>
      <c r="U92">
        <v>202</v>
      </c>
      <c r="V92">
        <v>225</v>
      </c>
      <c r="W92">
        <v>177</v>
      </c>
      <c r="X92">
        <v>164</v>
      </c>
      <c r="Y92">
        <v>116</v>
      </c>
      <c r="Z92">
        <v>121</v>
      </c>
      <c r="AA92">
        <v>131</v>
      </c>
      <c r="AB92">
        <v>162</v>
      </c>
      <c r="AC92" s="53">
        <v>147</v>
      </c>
      <c r="AD92">
        <v>123</v>
      </c>
      <c r="AE92">
        <v>152</v>
      </c>
      <c r="AF92">
        <v>153</v>
      </c>
      <c r="AG92">
        <v>151</v>
      </c>
      <c r="AH92">
        <v>205</v>
      </c>
      <c r="AI92">
        <v>219</v>
      </c>
      <c r="AJ92">
        <v>143</v>
      </c>
      <c r="AK92">
        <v>102</v>
      </c>
      <c r="AL92">
        <v>132</v>
      </c>
      <c r="AM92">
        <v>152</v>
      </c>
      <c r="AN92">
        <v>144</v>
      </c>
      <c r="AO92">
        <v>155</v>
      </c>
      <c r="AP92">
        <v>139</v>
      </c>
      <c r="AQ92">
        <v>162</v>
      </c>
      <c r="AR92">
        <v>153</v>
      </c>
      <c r="AS92">
        <v>115</v>
      </c>
      <c r="AT92">
        <v>138</v>
      </c>
      <c r="AU92">
        <v>192</v>
      </c>
      <c r="AV92">
        <v>175</v>
      </c>
      <c r="AW92">
        <v>163</v>
      </c>
      <c r="AX92">
        <v>121</v>
      </c>
      <c r="AY92">
        <v>135</v>
      </c>
      <c r="AZ92">
        <v>139</v>
      </c>
      <c r="BA92">
        <v>175</v>
      </c>
      <c r="BB92">
        <v>180</v>
      </c>
      <c r="BC92">
        <v>191</v>
      </c>
      <c r="BD92">
        <v>148</v>
      </c>
      <c r="BE92">
        <v>170</v>
      </c>
      <c r="BF92">
        <v>208</v>
      </c>
      <c r="BG92">
        <v>190</v>
      </c>
      <c r="BH92">
        <v>144</v>
      </c>
      <c r="BI92">
        <v>158</v>
      </c>
      <c r="BJ92" s="52">
        <v>236</v>
      </c>
      <c r="BK92" s="52">
        <v>198</v>
      </c>
    </row>
    <row r="93" spans="1:63" x14ac:dyDescent="0.2">
      <c r="A93" s="28" t="s">
        <v>1055</v>
      </c>
      <c r="B93">
        <v>159</v>
      </c>
      <c r="C93">
        <v>217</v>
      </c>
      <c r="D93">
        <v>191</v>
      </c>
      <c r="E93">
        <v>168</v>
      </c>
      <c r="F93">
        <v>169</v>
      </c>
      <c r="G93">
        <v>344</v>
      </c>
      <c r="H93">
        <v>265</v>
      </c>
      <c r="I93">
        <v>155</v>
      </c>
      <c r="J93">
        <v>250</v>
      </c>
      <c r="K93">
        <v>152</v>
      </c>
      <c r="L93">
        <v>212</v>
      </c>
      <c r="M93">
        <v>163</v>
      </c>
      <c r="N93">
        <v>242</v>
      </c>
      <c r="O93">
        <v>166</v>
      </c>
      <c r="P93">
        <v>165</v>
      </c>
      <c r="Q93">
        <v>198</v>
      </c>
      <c r="R93">
        <v>348</v>
      </c>
      <c r="S93">
        <v>188</v>
      </c>
      <c r="T93">
        <v>262</v>
      </c>
      <c r="U93">
        <v>282</v>
      </c>
      <c r="V93">
        <v>253</v>
      </c>
      <c r="W93">
        <v>238</v>
      </c>
      <c r="X93">
        <v>201</v>
      </c>
      <c r="Y93">
        <v>148</v>
      </c>
      <c r="Z93">
        <v>189</v>
      </c>
      <c r="AA93">
        <v>171</v>
      </c>
      <c r="AB93">
        <v>198</v>
      </c>
      <c r="AC93" s="53">
        <v>262</v>
      </c>
      <c r="AD93">
        <v>168</v>
      </c>
      <c r="AE93">
        <v>191</v>
      </c>
      <c r="AF93">
        <v>180</v>
      </c>
      <c r="AG93">
        <v>183</v>
      </c>
      <c r="AH93">
        <v>240</v>
      </c>
      <c r="AI93">
        <v>244</v>
      </c>
      <c r="AJ93">
        <v>163</v>
      </c>
      <c r="AK93">
        <v>118</v>
      </c>
      <c r="AL93">
        <v>148</v>
      </c>
      <c r="AM93">
        <v>193</v>
      </c>
      <c r="AN93">
        <v>214</v>
      </c>
      <c r="AO93">
        <v>195</v>
      </c>
      <c r="AP93">
        <v>176</v>
      </c>
      <c r="AQ93">
        <v>225</v>
      </c>
      <c r="AR93">
        <v>228</v>
      </c>
      <c r="AS93">
        <v>160</v>
      </c>
      <c r="AT93">
        <v>215</v>
      </c>
      <c r="AU93">
        <v>231</v>
      </c>
      <c r="AV93">
        <v>180</v>
      </c>
      <c r="AW93">
        <v>297</v>
      </c>
      <c r="AX93">
        <v>199</v>
      </c>
      <c r="AY93">
        <v>211</v>
      </c>
      <c r="AZ93">
        <v>184</v>
      </c>
      <c r="BA93">
        <v>218</v>
      </c>
      <c r="BB93">
        <v>205</v>
      </c>
      <c r="BC93">
        <v>294</v>
      </c>
      <c r="BD93">
        <v>199</v>
      </c>
      <c r="BE93">
        <v>228</v>
      </c>
      <c r="BF93">
        <v>248</v>
      </c>
      <c r="BG93">
        <v>272</v>
      </c>
      <c r="BH93">
        <v>189</v>
      </c>
      <c r="BI93">
        <v>215</v>
      </c>
      <c r="BJ93" s="52">
        <v>289</v>
      </c>
      <c r="BK93" s="52">
        <v>261</v>
      </c>
    </row>
    <row r="94" spans="1:63" s="70" customFormat="1" x14ac:dyDescent="0.2">
      <c r="A94" s="69" t="s">
        <v>1081</v>
      </c>
      <c r="B94" s="70">
        <v>159</v>
      </c>
      <c r="C94" s="70">
        <v>217</v>
      </c>
      <c r="D94" s="70">
        <v>191</v>
      </c>
      <c r="E94" s="70">
        <v>168</v>
      </c>
      <c r="F94" s="70">
        <v>169</v>
      </c>
      <c r="G94" s="70">
        <v>344</v>
      </c>
      <c r="H94" s="70">
        <v>265</v>
      </c>
      <c r="I94" s="70">
        <v>155</v>
      </c>
      <c r="J94" s="70">
        <v>250</v>
      </c>
      <c r="K94" s="70">
        <v>152</v>
      </c>
      <c r="L94" s="70">
        <v>212</v>
      </c>
      <c r="M94" s="70">
        <v>163</v>
      </c>
      <c r="N94" s="70">
        <v>242</v>
      </c>
      <c r="O94" s="70">
        <v>166</v>
      </c>
      <c r="P94" s="70">
        <v>165</v>
      </c>
      <c r="Q94" s="70">
        <v>198</v>
      </c>
      <c r="R94" s="70">
        <v>348</v>
      </c>
      <c r="S94" s="70">
        <v>188</v>
      </c>
      <c r="T94" s="70">
        <v>262</v>
      </c>
      <c r="U94" s="70">
        <v>282</v>
      </c>
      <c r="V94" s="70">
        <v>253</v>
      </c>
      <c r="W94" s="70">
        <v>238</v>
      </c>
      <c r="X94" s="70">
        <v>201</v>
      </c>
      <c r="Y94" s="70">
        <v>148</v>
      </c>
      <c r="Z94" s="70">
        <v>189</v>
      </c>
      <c r="AA94" s="70">
        <v>171</v>
      </c>
      <c r="AB94" s="70">
        <v>198</v>
      </c>
      <c r="AC94" s="70">
        <v>262</v>
      </c>
      <c r="AD94" s="70">
        <v>168</v>
      </c>
      <c r="AE94" s="70">
        <v>191</v>
      </c>
      <c r="AF94" s="70">
        <v>180</v>
      </c>
      <c r="AG94" s="70">
        <v>183</v>
      </c>
      <c r="AH94" s="70">
        <v>240</v>
      </c>
      <c r="AI94" s="70">
        <v>244</v>
      </c>
      <c r="AJ94" s="70">
        <v>163</v>
      </c>
      <c r="AK94" s="70">
        <v>118</v>
      </c>
      <c r="AL94" s="70">
        <v>148</v>
      </c>
      <c r="AM94" s="70">
        <v>193</v>
      </c>
      <c r="AN94" s="70">
        <v>214</v>
      </c>
      <c r="AO94" s="70">
        <v>195</v>
      </c>
      <c r="AP94" s="70">
        <v>176</v>
      </c>
      <c r="AQ94" s="70">
        <v>225</v>
      </c>
      <c r="AR94" s="70">
        <v>228</v>
      </c>
      <c r="AS94" s="70">
        <v>160</v>
      </c>
      <c r="AT94" s="70">
        <v>215</v>
      </c>
      <c r="AU94" s="70">
        <v>231</v>
      </c>
      <c r="AV94" s="70">
        <v>180</v>
      </c>
      <c r="AW94" s="70">
        <v>297</v>
      </c>
      <c r="AX94" s="70">
        <v>199</v>
      </c>
      <c r="AY94" s="70">
        <v>211</v>
      </c>
      <c r="AZ94" s="70">
        <v>184</v>
      </c>
      <c r="BA94" s="70">
        <v>218</v>
      </c>
      <c r="BB94" s="70">
        <v>205</v>
      </c>
      <c r="BC94" s="70">
        <v>294</v>
      </c>
      <c r="BD94" s="70">
        <v>199</v>
      </c>
      <c r="BE94" s="70">
        <v>228</v>
      </c>
      <c r="BF94" s="70">
        <v>248</v>
      </c>
      <c r="BG94" s="70">
        <v>272</v>
      </c>
      <c r="BH94" s="70">
        <v>189</v>
      </c>
      <c r="BI94" s="70">
        <v>215</v>
      </c>
      <c r="BJ94" s="70">
        <v>289</v>
      </c>
      <c r="BK94" s="70">
        <v>261</v>
      </c>
    </row>
    <row r="95" spans="1:63" x14ac:dyDescent="0.2">
      <c r="A95" s="28" t="s">
        <v>1207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1</v>
      </c>
      <c r="W95">
        <v>0</v>
      </c>
      <c r="X95">
        <v>1</v>
      </c>
      <c r="Y95">
        <v>0</v>
      </c>
      <c r="Z95">
        <v>0</v>
      </c>
      <c r="AA95">
        <v>0</v>
      </c>
      <c r="AB95">
        <v>0</v>
      </c>
      <c r="AC95">
        <v>1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1</v>
      </c>
      <c r="BG95">
        <v>0</v>
      </c>
      <c r="BH95">
        <v>0</v>
      </c>
      <c r="BI95">
        <v>0</v>
      </c>
      <c r="BJ95">
        <v>0</v>
      </c>
      <c r="BK95">
        <v>0</v>
      </c>
    </row>
    <row r="96" spans="1:63" x14ac:dyDescent="0.2">
      <c r="A96" s="28" t="s">
        <v>1208</v>
      </c>
      <c r="W96">
        <v>1</v>
      </c>
      <c r="AC96" s="80"/>
      <c r="AE96">
        <v>1</v>
      </c>
      <c r="AT96">
        <v>1</v>
      </c>
      <c r="AY96" s="52"/>
      <c r="BI96">
        <v>1</v>
      </c>
      <c r="BJ96" s="52"/>
      <c r="BK96" s="52"/>
    </row>
    <row r="97" spans="1:63" x14ac:dyDescent="0.2">
      <c r="A97" t="s">
        <v>981</v>
      </c>
      <c r="B97">
        <v>1</v>
      </c>
      <c r="C97">
        <v>1</v>
      </c>
      <c r="D97">
        <v>0</v>
      </c>
      <c r="E97">
        <v>0</v>
      </c>
      <c r="F97">
        <v>0</v>
      </c>
      <c r="G97">
        <v>0</v>
      </c>
      <c r="H97">
        <v>1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1</v>
      </c>
      <c r="S97">
        <v>0</v>
      </c>
      <c r="T97">
        <v>0</v>
      </c>
      <c r="U97">
        <v>1</v>
      </c>
      <c r="V97">
        <v>0</v>
      </c>
      <c r="W97">
        <v>0</v>
      </c>
      <c r="X97">
        <v>1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1</v>
      </c>
      <c r="AG97">
        <v>1</v>
      </c>
      <c r="AH97">
        <v>0</v>
      </c>
      <c r="AI97">
        <v>0</v>
      </c>
      <c r="AJ97">
        <v>1</v>
      </c>
      <c r="AK97">
        <v>0</v>
      </c>
      <c r="AL97">
        <v>0</v>
      </c>
      <c r="AM97">
        <v>0</v>
      </c>
      <c r="AN97">
        <v>0</v>
      </c>
      <c r="AO97">
        <v>1</v>
      </c>
      <c r="AP97">
        <v>1</v>
      </c>
      <c r="AQ97">
        <v>1</v>
      </c>
      <c r="AR97">
        <v>0</v>
      </c>
      <c r="AS97">
        <v>0</v>
      </c>
      <c r="AT97">
        <v>0</v>
      </c>
      <c r="AU97">
        <v>1</v>
      </c>
      <c r="AV97">
        <v>1</v>
      </c>
      <c r="AW97">
        <v>0</v>
      </c>
      <c r="AX97">
        <v>0</v>
      </c>
      <c r="AY97" s="53">
        <v>0</v>
      </c>
      <c r="AZ97">
        <v>1</v>
      </c>
      <c r="BA97">
        <v>1</v>
      </c>
      <c r="BB97">
        <v>0</v>
      </c>
      <c r="BC97">
        <v>0</v>
      </c>
      <c r="BD97">
        <v>1</v>
      </c>
      <c r="BE97">
        <v>1</v>
      </c>
      <c r="BF97">
        <v>0</v>
      </c>
      <c r="BG97">
        <v>1</v>
      </c>
      <c r="BH97">
        <v>1</v>
      </c>
      <c r="BI97">
        <v>0</v>
      </c>
      <c r="BJ97" s="52">
        <v>1</v>
      </c>
      <c r="BK97" s="52">
        <v>1</v>
      </c>
    </row>
    <row r="98" spans="1:63" x14ac:dyDescent="0.2">
      <c r="A98" t="s">
        <v>980</v>
      </c>
      <c r="G98">
        <v>1</v>
      </c>
      <c r="AD98">
        <v>1</v>
      </c>
      <c r="AE98">
        <v>1</v>
      </c>
      <c r="AH98">
        <v>1</v>
      </c>
      <c r="AL98">
        <v>1</v>
      </c>
      <c r="AS98">
        <v>1</v>
      </c>
      <c r="AT98">
        <v>1</v>
      </c>
      <c r="AW98">
        <v>1</v>
      </c>
      <c r="AY98" s="53">
        <v>1</v>
      </c>
      <c r="BC98">
        <v>1</v>
      </c>
      <c r="BG98" s="53">
        <v>0</v>
      </c>
      <c r="BI98">
        <v>1</v>
      </c>
      <c r="BJ98" s="52">
        <v>0</v>
      </c>
    </row>
    <row r="99" spans="1:63" x14ac:dyDescent="0.2">
      <c r="A99" t="s">
        <v>982</v>
      </c>
      <c r="B99">
        <v>1</v>
      </c>
      <c r="C99">
        <v>1</v>
      </c>
      <c r="D99">
        <v>0</v>
      </c>
      <c r="E99">
        <v>1</v>
      </c>
      <c r="F99">
        <v>0</v>
      </c>
      <c r="G99">
        <v>0</v>
      </c>
      <c r="H99">
        <v>1</v>
      </c>
      <c r="I99">
        <v>1</v>
      </c>
      <c r="J99">
        <v>0</v>
      </c>
      <c r="K99">
        <v>1</v>
      </c>
      <c r="L99">
        <v>1</v>
      </c>
      <c r="M99">
        <v>0</v>
      </c>
      <c r="N99">
        <v>0</v>
      </c>
      <c r="O99">
        <v>0</v>
      </c>
      <c r="P99">
        <v>1</v>
      </c>
      <c r="Q99">
        <v>1</v>
      </c>
      <c r="R99">
        <v>1</v>
      </c>
      <c r="S99">
        <v>1</v>
      </c>
      <c r="T99">
        <v>1</v>
      </c>
      <c r="U99">
        <v>1</v>
      </c>
      <c r="V99">
        <v>1</v>
      </c>
      <c r="W99">
        <v>0</v>
      </c>
      <c r="X99">
        <v>1</v>
      </c>
      <c r="Y99">
        <v>1</v>
      </c>
      <c r="Z99">
        <v>0</v>
      </c>
      <c r="AA99">
        <v>1</v>
      </c>
      <c r="AB99">
        <v>0</v>
      </c>
      <c r="AC99">
        <v>1</v>
      </c>
      <c r="AD99">
        <v>1</v>
      </c>
      <c r="AE99">
        <v>1</v>
      </c>
      <c r="AF99">
        <v>1</v>
      </c>
      <c r="AG99">
        <v>1</v>
      </c>
      <c r="AH99">
        <v>1</v>
      </c>
      <c r="AI99">
        <v>1</v>
      </c>
      <c r="AJ99">
        <v>1</v>
      </c>
      <c r="AK99">
        <v>0</v>
      </c>
      <c r="AL99">
        <v>1</v>
      </c>
      <c r="AM99">
        <v>1</v>
      </c>
      <c r="AN99">
        <v>1</v>
      </c>
      <c r="AO99">
        <v>1</v>
      </c>
      <c r="AP99">
        <v>1</v>
      </c>
      <c r="AQ99">
        <v>1</v>
      </c>
      <c r="AR99">
        <v>1</v>
      </c>
      <c r="AS99">
        <v>1</v>
      </c>
      <c r="AT99">
        <v>1</v>
      </c>
      <c r="AU99">
        <v>1</v>
      </c>
      <c r="AV99">
        <v>1</v>
      </c>
      <c r="AW99">
        <v>0</v>
      </c>
      <c r="AX99">
        <v>1</v>
      </c>
      <c r="AY99">
        <v>1</v>
      </c>
      <c r="AZ99">
        <v>1</v>
      </c>
      <c r="BA99">
        <v>1</v>
      </c>
      <c r="BB99">
        <v>1</v>
      </c>
      <c r="BC99">
        <v>1</v>
      </c>
      <c r="BD99">
        <v>1</v>
      </c>
      <c r="BE99">
        <v>1</v>
      </c>
      <c r="BF99">
        <v>1</v>
      </c>
      <c r="BG99">
        <v>1</v>
      </c>
      <c r="BH99">
        <v>1</v>
      </c>
      <c r="BI99">
        <v>1</v>
      </c>
      <c r="BJ99" s="52">
        <v>1</v>
      </c>
      <c r="BK99" s="52">
        <v>1</v>
      </c>
    </row>
    <row r="100" spans="1:63" x14ac:dyDescent="0.2">
      <c r="A100" t="s">
        <v>983</v>
      </c>
      <c r="G100">
        <v>1</v>
      </c>
      <c r="J100">
        <v>1</v>
      </c>
      <c r="M100">
        <v>1</v>
      </c>
      <c r="O100">
        <v>1</v>
      </c>
      <c r="W100">
        <v>1</v>
      </c>
      <c r="AW100">
        <v>1</v>
      </c>
    </row>
    <row r="101" spans="1:63" x14ac:dyDescent="0.2">
      <c r="A101" t="s">
        <v>984</v>
      </c>
      <c r="G101">
        <v>2</v>
      </c>
    </row>
    <row r="102" spans="1:63" s="68" customFormat="1" x14ac:dyDescent="0.2">
      <c r="A102" s="67" t="s">
        <v>1082</v>
      </c>
      <c r="B102" s="68">
        <v>56</v>
      </c>
      <c r="C102" s="68">
        <v>15</v>
      </c>
      <c r="D102" s="68">
        <v>32</v>
      </c>
      <c r="E102" s="68">
        <v>20</v>
      </c>
      <c r="F102" s="68">
        <v>35</v>
      </c>
      <c r="G102" s="68">
        <v>17</v>
      </c>
      <c r="H102" s="68">
        <v>75</v>
      </c>
      <c r="I102" s="68">
        <v>14</v>
      </c>
      <c r="J102" s="68">
        <v>38</v>
      </c>
      <c r="K102" s="68">
        <v>17</v>
      </c>
      <c r="L102" s="68">
        <v>62</v>
      </c>
      <c r="M102" s="68">
        <v>27</v>
      </c>
      <c r="N102" s="68">
        <v>19</v>
      </c>
      <c r="O102" s="68">
        <v>14</v>
      </c>
      <c r="P102" s="68">
        <v>16</v>
      </c>
      <c r="Q102" s="68">
        <v>30</v>
      </c>
      <c r="R102" s="68">
        <v>19</v>
      </c>
      <c r="S102" s="68">
        <v>27</v>
      </c>
      <c r="T102" s="68">
        <v>43</v>
      </c>
      <c r="U102" s="68">
        <v>94</v>
      </c>
      <c r="V102" s="68">
        <v>66</v>
      </c>
      <c r="W102" s="68">
        <v>52</v>
      </c>
      <c r="X102" s="68">
        <v>87</v>
      </c>
      <c r="Y102" s="68">
        <v>17</v>
      </c>
      <c r="Z102" s="68">
        <v>17</v>
      </c>
      <c r="AA102" s="68">
        <v>13</v>
      </c>
      <c r="AB102" s="68">
        <v>14</v>
      </c>
      <c r="AC102" s="68">
        <v>36</v>
      </c>
      <c r="AD102" s="68">
        <v>73</v>
      </c>
      <c r="AE102" s="68">
        <v>90</v>
      </c>
      <c r="AF102" s="68">
        <v>36</v>
      </c>
      <c r="AG102" s="68">
        <v>52</v>
      </c>
      <c r="AH102" s="68">
        <v>83</v>
      </c>
      <c r="AI102" s="68">
        <v>81</v>
      </c>
      <c r="AJ102" s="68">
        <v>39</v>
      </c>
      <c r="AK102" s="68">
        <v>32</v>
      </c>
      <c r="AL102" s="68">
        <v>45</v>
      </c>
      <c r="AM102" s="68">
        <v>29</v>
      </c>
      <c r="AN102" s="68">
        <v>22</v>
      </c>
      <c r="AO102" s="68">
        <v>33</v>
      </c>
      <c r="AP102" s="68">
        <v>48</v>
      </c>
      <c r="AQ102" s="68">
        <v>60</v>
      </c>
      <c r="AR102" s="68">
        <v>30</v>
      </c>
      <c r="AS102" s="68">
        <v>52</v>
      </c>
      <c r="AT102" s="68">
        <v>60</v>
      </c>
      <c r="AU102" s="68">
        <v>83</v>
      </c>
      <c r="AV102" s="68">
        <v>20</v>
      </c>
      <c r="AW102" s="68">
        <v>11</v>
      </c>
      <c r="AX102" s="68">
        <v>15</v>
      </c>
      <c r="AY102" s="68">
        <v>56</v>
      </c>
      <c r="AZ102" s="68">
        <v>49</v>
      </c>
      <c r="BA102" s="68">
        <v>43</v>
      </c>
      <c r="BB102" s="68">
        <v>76</v>
      </c>
      <c r="BC102" s="68">
        <v>28</v>
      </c>
      <c r="BD102" s="68">
        <v>53</v>
      </c>
      <c r="BE102" s="68">
        <v>51</v>
      </c>
      <c r="BF102" s="68">
        <v>62</v>
      </c>
      <c r="BG102" s="68">
        <v>48</v>
      </c>
      <c r="BH102" s="68">
        <v>123</v>
      </c>
      <c r="BI102" s="68">
        <v>91</v>
      </c>
      <c r="BJ102" s="68">
        <v>96</v>
      </c>
      <c r="BK102" s="68">
        <v>20</v>
      </c>
    </row>
    <row r="103" spans="1:63" x14ac:dyDescent="0.2">
      <c r="A103" t="s">
        <v>425</v>
      </c>
      <c r="B103">
        <v>56</v>
      </c>
      <c r="C103">
        <v>15</v>
      </c>
      <c r="D103">
        <v>32</v>
      </c>
      <c r="E103">
        <v>20</v>
      </c>
      <c r="F103">
        <v>35</v>
      </c>
      <c r="G103">
        <v>17</v>
      </c>
      <c r="H103">
        <v>75</v>
      </c>
      <c r="I103">
        <v>14</v>
      </c>
      <c r="J103">
        <v>38</v>
      </c>
      <c r="K103">
        <v>17</v>
      </c>
      <c r="L103">
        <v>62</v>
      </c>
      <c r="M103">
        <v>27</v>
      </c>
      <c r="N103">
        <v>19</v>
      </c>
      <c r="O103">
        <v>14</v>
      </c>
      <c r="P103">
        <v>16</v>
      </c>
      <c r="Q103">
        <v>30</v>
      </c>
      <c r="R103">
        <v>19</v>
      </c>
      <c r="S103">
        <v>27</v>
      </c>
      <c r="T103">
        <v>43</v>
      </c>
      <c r="U103">
        <v>94</v>
      </c>
      <c r="V103">
        <v>66</v>
      </c>
      <c r="W103">
        <v>52</v>
      </c>
      <c r="X103">
        <v>87</v>
      </c>
      <c r="Y103">
        <v>17</v>
      </c>
      <c r="Z103">
        <v>17</v>
      </c>
      <c r="AA103">
        <v>13</v>
      </c>
      <c r="AB103">
        <v>14</v>
      </c>
      <c r="AC103">
        <v>36</v>
      </c>
      <c r="AD103">
        <v>73</v>
      </c>
      <c r="AE103">
        <v>90</v>
      </c>
      <c r="AF103">
        <v>36</v>
      </c>
      <c r="AG103">
        <v>52</v>
      </c>
      <c r="AH103">
        <v>83</v>
      </c>
      <c r="AI103">
        <v>81</v>
      </c>
      <c r="AJ103">
        <v>39</v>
      </c>
      <c r="AK103">
        <v>32</v>
      </c>
      <c r="AL103">
        <v>45</v>
      </c>
      <c r="AM103">
        <v>29</v>
      </c>
      <c r="AN103">
        <v>22</v>
      </c>
      <c r="AO103">
        <v>33</v>
      </c>
      <c r="AP103">
        <v>48</v>
      </c>
      <c r="AQ103">
        <v>60</v>
      </c>
      <c r="AR103">
        <v>30</v>
      </c>
      <c r="AS103">
        <v>52</v>
      </c>
      <c r="AT103">
        <v>60</v>
      </c>
      <c r="AU103">
        <v>83</v>
      </c>
      <c r="AV103">
        <v>20</v>
      </c>
      <c r="AW103">
        <v>11</v>
      </c>
      <c r="AX103">
        <v>15</v>
      </c>
      <c r="AY103">
        <v>56</v>
      </c>
      <c r="AZ103">
        <v>49</v>
      </c>
      <c r="BA103">
        <v>43</v>
      </c>
      <c r="BB103">
        <v>76</v>
      </c>
      <c r="BC103">
        <v>28</v>
      </c>
      <c r="BD103">
        <v>53</v>
      </c>
      <c r="BE103">
        <v>51</v>
      </c>
      <c r="BF103">
        <v>62</v>
      </c>
      <c r="BG103">
        <v>48</v>
      </c>
      <c r="BH103">
        <v>123</v>
      </c>
      <c r="BI103">
        <v>91</v>
      </c>
      <c r="BJ103">
        <v>96</v>
      </c>
      <c r="BK103">
        <v>20</v>
      </c>
    </row>
    <row r="104" spans="1:63" x14ac:dyDescent="0.2">
      <c r="A104" t="s">
        <v>426</v>
      </c>
      <c r="B104">
        <v>75</v>
      </c>
      <c r="C104">
        <v>41</v>
      </c>
      <c r="D104">
        <v>65</v>
      </c>
      <c r="E104">
        <v>30</v>
      </c>
      <c r="F104">
        <v>67</v>
      </c>
      <c r="G104">
        <v>32</v>
      </c>
      <c r="H104">
        <v>95</v>
      </c>
      <c r="I104">
        <v>38</v>
      </c>
      <c r="J104">
        <v>85</v>
      </c>
      <c r="K104">
        <v>34</v>
      </c>
      <c r="L104">
        <v>85</v>
      </c>
      <c r="M104">
        <v>43</v>
      </c>
      <c r="N104">
        <v>28</v>
      </c>
      <c r="O104">
        <v>36</v>
      </c>
      <c r="P104">
        <v>42</v>
      </c>
      <c r="Q104">
        <v>56</v>
      </c>
      <c r="R104">
        <v>31</v>
      </c>
      <c r="S104">
        <v>60</v>
      </c>
      <c r="T104">
        <v>91</v>
      </c>
      <c r="U104">
        <v>131</v>
      </c>
      <c r="V104">
        <v>83</v>
      </c>
      <c r="W104">
        <v>121</v>
      </c>
      <c r="X104">
        <v>131</v>
      </c>
      <c r="Y104">
        <v>46</v>
      </c>
      <c r="Z104">
        <v>43</v>
      </c>
      <c r="AA104">
        <v>30</v>
      </c>
      <c r="AB104">
        <v>28</v>
      </c>
      <c r="AC104">
        <v>124</v>
      </c>
      <c r="AD104">
        <v>162</v>
      </c>
      <c r="AE104">
        <v>177</v>
      </c>
      <c r="AF104">
        <v>59</v>
      </c>
      <c r="AG104">
        <v>90</v>
      </c>
      <c r="AH104">
        <v>117</v>
      </c>
      <c r="AI104">
        <v>90</v>
      </c>
      <c r="AJ104">
        <v>55</v>
      </c>
      <c r="AK104">
        <v>45</v>
      </c>
      <c r="AL104">
        <v>68</v>
      </c>
      <c r="AM104">
        <v>71</v>
      </c>
      <c r="AN104">
        <v>58</v>
      </c>
      <c r="AO104">
        <v>47</v>
      </c>
      <c r="AP104">
        <v>73</v>
      </c>
      <c r="AQ104">
        <v>98</v>
      </c>
      <c r="AR104">
        <v>77</v>
      </c>
      <c r="AS104">
        <v>97</v>
      </c>
      <c r="AT104">
        <v>175</v>
      </c>
      <c r="AU104">
        <v>108</v>
      </c>
      <c r="AV104">
        <v>25</v>
      </c>
      <c r="AW104">
        <v>29</v>
      </c>
      <c r="AX104">
        <v>54</v>
      </c>
      <c r="AY104">
        <v>172</v>
      </c>
      <c r="AZ104">
        <v>84</v>
      </c>
      <c r="BA104">
        <v>70</v>
      </c>
      <c r="BB104">
        <v>96</v>
      </c>
      <c r="BC104">
        <v>84</v>
      </c>
      <c r="BD104">
        <v>124</v>
      </c>
      <c r="BE104">
        <v>76</v>
      </c>
      <c r="BF104">
        <v>81</v>
      </c>
      <c r="BG104">
        <v>86</v>
      </c>
      <c r="BH104">
        <v>177</v>
      </c>
      <c r="BI104">
        <v>159</v>
      </c>
      <c r="BJ104">
        <v>147</v>
      </c>
      <c r="BK104">
        <v>37</v>
      </c>
    </row>
    <row r="105" spans="1:63" s="70" customFormat="1" x14ac:dyDescent="0.2">
      <c r="A105" s="69" t="s">
        <v>1083</v>
      </c>
      <c r="B105" s="70">
        <v>75</v>
      </c>
      <c r="C105" s="70">
        <v>41</v>
      </c>
      <c r="D105" s="70">
        <v>65</v>
      </c>
      <c r="E105" s="70">
        <v>30</v>
      </c>
      <c r="F105" s="70">
        <v>67</v>
      </c>
      <c r="G105" s="70">
        <v>32</v>
      </c>
      <c r="H105" s="70">
        <v>95</v>
      </c>
      <c r="I105" s="70">
        <v>38</v>
      </c>
      <c r="J105" s="70">
        <v>85</v>
      </c>
      <c r="K105" s="70">
        <v>34</v>
      </c>
      <c r="L105" s="70">
        <v>85</v>
      </c>
      <c r="M105" s="70">
        <v>43</v>
      </c>
      <c r="N105" s="70">
        <v>28</v>
      </c>
      <c r="O105" s="70">
        <v>36</v>
      </c>
      <c r="P105" s="70">
        <v>42</v>
      </c>
      <c r="Q105" s="70">
        <v>56</v>
      </c>
      <c r="R105" s="70">
        <v>31</v>
      </c>
      <c r="S105" s="70">
        <v>60</v>
      </c>
      <c r="T105" s="70">
        <v>91</v>
      </c>
      <c r="U105" s="70">
        <v>131</v>
      </c>
      <c r="V105" s="70">
        <v>83</v>
      </c>
      <c r="W105" s="70">
        <v>121</v>
      </c>
      <c r="X105" s="70">
        <v>131</v>
      </c>
      <c r="Y105" s="70">
        <v>46</v>
      </c>
      <c r="Z105" s="70">
        <v>43</v>
      </c>
      <c r="AA105" s="70">
        <v>30</v>
      </c>
      <c r="AB105" s="70">
        <v>28</v>
      </c>
      <c r="AC105" s="70">
        <v>124</v>
      </c>
      <c r="AD105" s="70">
        <v>162</v>
      </c>
      <c r="AE105" s="70">
        <v>177</v>
      </c>
      <c r="AF105" s="70">
        <v>59</v>
      </c>
      <c r="AG105" s="70">
        <v>90</v>
      </c>
      <c r="AH105" s="70">
        <v>117</v>
      </c>
      <c r="AI105" s="70">
        <v>90</v>
      </c>
      <c r="AJ105" s="70">
        <v>55</v>
      </c>
      <c r="AK105" s="70">
        <v>45</v>
      </c>
      <c r="AL105" s="70">
        <v>68</v>
      </c>
      <c r="AM105" s="70">
        <v>71</v>
      </c>
      <c r="AN105" s="70">
        <v>58</v>
      </c>
      <c r="AO105" s="70">
        <v>47</v>
      </c>
      <c r="AP105" s="70">
        <v>73</v>
      </c>
      <c r="AQ105" s="70">
        <v>98</v>
      </c>
      <c r="AR105" s="70">
        <v>77</v>
      </c>
      <c r="AS105" s="70">
        <v>97</v>
      </c>
      <c r="AT105" s="70">
        <v>175</v>
      </c>
      <c r="AU105" s="70">
        <v>108</v>
      </c>
      <c r="AV105" s="70">
        <v>25</v>
      </c>
      <c r="AW105" s="70">
        <v>29</v>
      </c>
      <c r="AX105" s="70">
        <v>54</v>
      </c>
      <c r="AY105" s="70">
        <v>172</v>
      </c>
      <c r="AZ105" s="70">
        <v>84</v>
      </c>
      <c r="BA105" s="70">
        <v>70</v>
      </c>
      <c r="BB105" s="70">
        <v>96</v>
      </c>
      <c r="BC105" s="70">
        <v>84</v>
      </c>
      <c r="BD105" s="70">
        <v>124</v>
      </c>
      <c r="BE105" s="70">
        <v>76</v>
      </c>
      <c r="BF105" s="70">
        <v>81</v>
      </c>
      <c r="BG105" s="70">
        <v>86</v>
      </c>
      <c r="BH105" s="70">
        <v>177</v>
      </c>
      <c r="BI105" s="70">
        <v>159</v>
      </c>
      <c r="BJ105" s="70">
        <v>147</v>
      </c>
      <c r="BK105" s="70">
        <v>37</v>
      </c>
    </row>
    <row r="106" spans="1:63" x14ac:dyDescent="0.2">
      <c r="A106" t="s">
        <v>91</v>
      </c>
    </row>
    <row r="107" spans="1:63" x14ac:dyDescent="0.2">
      <c r="A107" t="s">
        <v>306</v>
      </c>
      <c r="B107" s="28"/>
      <c r="K107" s="28"/>
    </row>
  </sheetData>
  <pageMargins left="0.7" right="0.7" top="0.75" bottom="0.75" header="0.3" footer="0.3"/>
  <pageSetup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61"/>
  <sheetViews>
    <sheetView workbookViewId="0"/>
  </sheetViews>
  <sheetFormatPr defaultRowHeight="12.75" x14ac:dyDescent="0.2"/>
  <cols>
    <col min="1" max="1" width="29.85546875" customWidth="1"/>
    <col min="2" max="2" width="8.85546875" bestFit="1" customWidth="1"/>
    <col min="3" max="3" width="12.7109375" bestFit="1" customWidth="1"/>
    <col min="4" max="4" width="11.28515625" bestFit="1" customWidth="1"/>
    <col min="5" max="5" width="10.140625" bestFit="1" customWidth="1"/>
    <col min="6" max="6" width="6.85546875" bestFit="1" customWidth="1"/>
    <col min="7" max="7" width="10.42578125" bestFit="1" customWidth="1"/>
    <col min="8" max="8" width="11.28515625" bestFit="1" customWidth="1"/>
    <col min="9" max="9" width="7" bestFit="1" customWidth="1"/>
    <col min="10" max="10" width="8.28515625" bestFit="1" customWidth="1"/>
    <col min="11" max="11" width="10.85546875" bestFit="1" customWidth="1"/>
    <col min="12" max="12" width="15.140625" bestFit="1" customWidth="1"/>
    <col min="13" max="13" width="7.85546875" bestFit="1" customWidth="1"/>
    <col min="14" max="14" width="8.7109375" bestFit="1" customWidth="1"/>
    <col min="15" max="15" width="7.28515625" bestFit="1" customWidth="1"/>
    <col min="16" max="16" width="8.42578125" bestFit="1" customWidth="1"/>
    <col min="17" max="17" width="12.28515625" bestFit="1" customWidth="1"/>
    <col min="18" max="18" width="12.5703125" bestFit="1" customWidth="1"/>
    <col min="19" max="19" width="12.85546875" bestFit="1" customWidth="1"/>
    <col min="20" max="20" width="9.7109375" bestFit="1" customWidth="1"/>
    <col min="21" max="22" width="11.28515625" bestFit="1" customWidth="1"/>
    <col min="23" max="23" width="10.7109375" bestFit="1" customWidth="1"/>
    <col min="24" max="24" width="10.5703125" bestFit="1" customWidth="1"/>
    <col min="25" max="25" width="7.85546875" bestFit="1" customWidth="1"/>
    <col min="26" max="26" width="7" bestFit="1" customWidth="1"/>
    <col min="27" max="27" width="10.140625" bestFit="1" customWidth="1"/>
    <col min="28" max="28" width="7" bestFit="1" customWidth="1"/>
    <col min="29" max="29" width="12.85546875" bestFit="1" customWidth="1"/>
    <col min="30" max="30" width="7" bestFit="1" customWidth="1"/>
    <col min="31" max="31" width="12.28515625" bestFit="1" customWidth="1"/>
    <col min="32" max="32" width="8.140625" bestFit="1" customWidth="1"/>
    <col min="33" max="33" width="13.5703125" bestFit="1" customWidth="1"/>
    <col min="34" max="34" width="10.42578125" bestFit="1" customWidth="1"/>
    <col min="35" max="35" width="11" bestFit="1" customWidth="1"/>
    <col min="36" max="36" width="11.85546875" bestFit="1" customWidth="1"/>
    <col min="37" max="37" width="11.28515625" bestFit="1" customWidth="1"/>
    <col min="38" max="38" width="9.42578125" bestFit="1" customWidth="1"/>
    <col min="39" max="39" width="16.28515625" bestFit="1" customWidth="1"/>
    <col min="40" max="40" width="10.85546875" bestFit="1" customWidth="1"/>
    <col min="41" max="41" width="12.140625" bestFit="1" customWidth="1"/>
    <col min="42" max="42" width="8.42578125" bestFit="1" customWidth="1"/>
    <col min="43" max="43" width="9" bestFit="1" customWidth="1"/>
    <col min="44" max="44" width="4.7109375" bestFit="1" customWidth="1"/>
    <col min="45" max="45" width="10.42578125" bestFit="1" customWidth="1"/>
    <col min="46" max="46" width="12.28515625" bestFit="1" customWidth="1"/>
    <col min="47" max="47" width="9.28515625" bestFit="1" customWidth="1"/>
    <col min="48" max="48" width="12" bestFit="1" customWidth="1"/>
    <col min="49" max="49" width="8.28515625" bestFit="1" customWidth="1"/>
    <col min="50" max="50" width="9.42578125" bestFit="1" customWidth="1"/>
    <col min="51" max="51" width="11.85546875" bestFit="1" customWidth="1"/>
    <col min="52" max="52" width="14" bestFit="1" customWidth="1"/>
    <col min="53" max="54" width="10.7109375" bestFit="1" customWidth="1"/>
    <col min="55" max="55" width="6.85546875" bestFit="1" customWidth="1"/>
    <col min="56" max="56" width="12.7109375" bestFit="1" customWidth="1"/>
    <col min="57" max="57" width="11.140625" bestFit="1" customWidth="1"/>
    <col min="58" max="58" width="12.7109375" bestFit="1" customWidth="1"/>
    <col min="59" max="59" width="10.42578125" bestFit="1" customWidth="1"/>
    <col min="60" max="60" width="10" bestFit="1" customWidth="1"/>
    <col min="61" max="61" width="8.5703125" bestFit="1" customWidth="1"/>
    <col min="62" max="62" width="11" bestFit="1" customWidth="1"/>
    <col min="63" max="63" width="12" bestFit="1" customWidth="1"/>
  </cols>
  <sheetData>
    <row r="1" spans="1:63" x14ac:dyDescent="0.2">
      <c r="A1" t="s">
        <v>1142</v>
      </c>
      <c r="B1" s="59" t="s">
        <v>394</v>
      </c>
      <c r="C1" s="60" t="s">
        <v>488</v>
      </c>
      <c r="D1" s="60" t="s">
        <v>489</v>
      </c>
      <c r="E1" s="60" t="s">
        <v>490</v>
      </c>
      <c r="F1" s="60" t="s">
        <v>491</v>
      </c>
      <c r="G1" s="60" t="s">
        <v>492</v>
      </c>
      <c r="H1" s="60" t="s">
        <v>524</v>
      </c>
      <c r="I1" s="60" t="s">
        <v>493</v>
      </c>
      <c r="J1" s="60" t="s">
        <v>525</v>
      </c>
      <c r="K1" s="60" t="s">
        <v>494</v>
      </c>
      <c r="L1" s="60" t="s">
        <v>495</v>
      </c>
      <c r="M1" s="60" t="s">
        <v>496</v>
      </c>
      <c r="N1" s="60" t="s">
        <v>497</v>
      </c>
      <c r="O1" s="60" t="s">
        <v>793</v>
      </c>
      <c r="P1" s="60" t="s">
        <v>794</v>
      </c>
      <c r="Q1" s="60" t="s">
        <v>795</v>
      </c>
      <c r="R1" s="60" t="s">
        <v>796</v>
      </c>
      <c r="S1" s="60" t="s">
        <v>797</v>
      </c>
      <c r="T1" s="60" t="s">
        <v>798</v>
      </c>
      <c r="U1" s="60" t="s">
        <v>799</v>
      </c>
      <c r="V1" s="60" t="s">
        <v>800</v>
      </c>
      <c r="W1" s="60" t="s">
        <v>801</v>
      </c>
      <c r="X1" s="60" t="s">
        <v>802</v>
      </c>
      <c r="Y1" s="60" t="s">
        <v>803</v>
      </c>
      <c r="Z1" s="60" t="s">
        <v>804</v>
      </c>
      <c r="AA1" s="60" t="s">
        <v>805</v>
      </c>
      <c r="AB1" s="60" t="s">
        <v>806</v>
      </c>
      <c r="AC1" s="60" t="s">
        <v>807</v>
      </c>
      <c r="AD1" s="60" t="s">
        <v>808</v>
      </c>
      <c r="AE1" s="60" t="s">
        <v>809</v>
      </c>
      <c r="AF1" s="60" t="s">
        <v>810</v>
      </c>
      <c r="AG1" s="60" t="s">
        <v>811</v>
      </c>
      <c r="AH1" s="60" t="s">
        <v>526</v>
      </c>
      <c r="AI1" s="60" t="s">
        <v>812</v>
      </c>
      <c r="AJ1" s="60" t="s">
        <v>813</v>
      </c>
      <c r="AK1" s="60" t="s">
        <v>814</v>
      </c>
      <c r="AL1" s="60" t="s">
        <v>815</v>
      </c>
      <c r="AM1" s="60" t="s">
        <v>816</v>
      </c>
      <c r="AN1" s="60" t="s">
        <v>817</v>
      </c>
      <c r="AO1" s="60" t="s">
        <v>818</v>
      </c>
      <c r="AP1" s="60" t="s">
        <v>819</v>
      </c>
      <c r="AQ1" s="60" t="s">
        <v>820</v>
      </c>
      <c r="AR1" s="60" t="s">
        <v>821</v>
      </c>
      <c r="AS1" s="60" t="s">
        <v>822</v>
      </c>
      <c r="AT1" s="60" t="s">
        <v>823</v>
      </c>
      <c r="AU1" s="60" t="s">
        <v>527</v>
      </c>
      <c r="AV1" s="60" t="s">
        <v>824</v>
      </c>
      <c r="AW1" s="60" t="s">
        <v>825</v>
      </c>
      <c r="AX1" s="60" t="s">
        <v>826</v>
      </c>
      <c r="AY1" s="60" t="s">
        <v>827</v>
      </c>
      <c r="AZ1" s="60" t="s">
        <v>828</v>
      </c>
      <c r="BA1" s="60" t="s">
        <v>829</v>
      </c>
      <c r="BB1" s="60" t="s">
        <v>830</v>
      </c>
      <c r="BC1" s="60" t="s">
        <v>831</v>
      </c>
      <c r="BD1" s="60" t="s">
        <v>832</v>
      </c>
      <c r="BE1" s="60" t="s">
        <v>833</v>
      </c>
      <c r="BF1" s="60" t="s">
        <v>943</v>
      </c>
      <c r="BG1" s="60" t="s">
        <v>834</v>
      </c>
      <c r="BH1" s="60" t="s">
        <v>835</v>
      </c>
      <c r="BI1" s="60" t="s">
        <v>836</v>
      </c>
      <c r="BJ1" s="60" t="s">
        <v>944</v>
      </c>
      <c r="BK1" s="60" t="s">
        <v>945</v>
      </c>
    </row>
    <row r="2" spans="1:63" x14ac:dyDescent="0.2">
      <c r="A2" s="74" t="s">
        <v>1143</v>
      </c>
      <c r="B2">
        <v>0</v>
      </c>
      <c r="C2">
        <v>1</v>
      </c>
      <c r="D2">
        <v>1</v>
      </c>
      <c r="E2">
        <v>1</v>
      </c>
      <c r="F2">
        <v>1</v>
      </c>
      <c r="G2">
        <v>1</v>
      </c>
      <c r="H2">
        <v>0</v>
      </c>
      <c r="I2">
        <v>1</v>
      </c>
      <c r="J2">
        <v>1</v>
      </c>
      <c r="K2">
        <v>0</v>
      </c>
      <c r="L2">
        <v>1</v>
      </c>
      <c r="M2">
        <v>0</v>
      </c>
      <c r="N2">
        <v>0</v>
      </c>
      <c r="O2">
        <v>1</v>
      </c>
      <c r="P2">
        <v>0</v>
      </c>
      <c r="Q2">
        <v>0</v>
      </c>
      <c r="R2">
        <v>0</v>
      </c>
      <c r="S2">
        <v>1</v>
      </c>
      <c r="T2">
        <v>1</v>
      </c>
      <c r="U2">
        <v>1</v>
      </c>
      <c r="V2">
        <v>0</v>
      </c>
      <c r="W2">
        <v>1</v>
      </c>
      <c r="X2">
        <v>1</v>
      </c>
      <c r="Y2">
        <v>0</v>
      </c>
      <c r="Z2">
        <v>0</v>
      </c>
      <c r="AA2">
        <v>1</v>
      </c>
      <c r="AB2">
        <v>0</v>
      </c>
      <c r="AC2">
        <v>1</v>
      </c>
      <c r="AD2">
        <v>1</v>
      </c>
      <c r="AE2">
        <v>1</v>
      </c>
      <c r="AF2">
        <v>0</v>
      </c>
      <c r="AG2" s="74">
        <v>1</v>
      </c>
      <c r="AH2">
        <v>0</v>
      </c>
      <c r="AI2">
        <v>0</v>
      </c>
      <c r="AJ2">
        <v>0</v>
      </c>
      <c r="AK2">
        <v>0</v>
      </c>
      <c r="AL2">
        <v>1</v>
      </c>
      <c r="AM2">
        <v>1</v>
      </c>
      <c r="AN2">
        <v>1</v>
      </c>
      <c r="AO2">
        <v>0</v>
      </c>
      <c r="AP2">
        <v>0</v>
      </c>
      <c r="AQ2">
        <v>0</v>
      </c>
      <c r="AR2">
        <v>1</v>
      </c>
      <c r="AS2">
        <v>1</v>
      </c>
      <c r="AT2">
        <v>1</v>
      </c>
      <c r="AU2">
        <v>0</v>
      </c>
      <c r="AV2">
        <v>0</v>
      </c>
      <c r="AW2">
        <v>1</v>
      </c>
      <c r="AX2">
        <v>1</v>
      </c>
      <c r="AY2">
        <v>1</v>
      </c>
      <c r="AZ2">
        <v>1</v>
      </c>
      <c r="BA2">
        <v>1</v>
      </c>
      <c r="BB2">
        <v>1</v>
      </c>
      <c r="BC2">
        <v>1</v>
      </c>
      <c r="BD2">
        <v>1</v>
      </c>
      <c r="BE2">
        <v>1</v>
      </c>
      <c r="BF2">
        <v>0</v>
      </c>
      <c r="BG2">
        <v>1</v>
      </c>
      <c r="BH2">
        <v>1</v>
      </c>
      <c r="BI2">
        <v>0</v>
      </c>
      <c r="BJ2">
        <v>1</v>
      </c>
      <c r="BK2">
        <v>1</v>
      </c>
    </row>
    <row r="3" spans="1:63" x14ac:dyDescent="0.2">
      <c r="A3" s="74" t="s">
        <v>1144</v>
      </c>
      <c r="B3">
        <v>1</v>
      </c>
      <c r="C3">
        <v>1</v>
      </c>
      <c r="D3">
        <v>1</v>
      </c>
      <c r="E3">
        <v>0</v>
      </c>
      <c r="F3">
        <v>0</v>
      </c>
      <c r="G3">
        <v>1</v>
      </c>
      <c r="H3">
        <v>1</v>
      </c>
      <c r="I3">
        <v>1</v>
      </c>
      <c r="J3">
        <v>1</v>
      </c>
      <c r="K3">
        <v>0</v>
      </c>
      <c r="L3">
        <v>1</v>
      </c>
      <c r="M3">
        <v>0</v>
      </c>
      <c r="N3">
        <v>1</v>
      </c>
      <c r="O3">
        <v>1</v>
      </c>
      <c r="P3">
        <v>0</v>
      </c>
      <c r="Q3">
        <v>1</v>
      </c>
      <c r="R3">
        <v>0</v>
      </c>
      <c r="S3">
        <v>1</v>
      </c>
      <c r="T3">
        <v>1</v>
      </c>
      <c r="U3">
        <v>1</v>
      </c>
      <c r="V3">
        <v>0</v>
      </c>
      <c r="W3">
        <v>1</v>
      </c>
      <c r="X3">
        <v>1</v>
      </c>
      <c r="Y3">
        <v>0</v>
      </c>
      <c r="Z3">
        <v>1</v>
      </c>
      <c r="AA3">
        <v>1</v>
      </c>
      <c r="AB3">
        <v>1</v>
      </c>
      <c r="AC3">
        <v>1</v>
      </c>
      <c r="AD3">
        <v>1</v>
      </c>
      <c r="AE3">
        <v>1</v>
      </c>
      <c r="AF3">
        <v>0</v>
      </c>
      <c r="AG3" s="74">
        <v>1</v>
      </c>
      <c r="AH3">
        <v>0</v>
      </c>
      <c r="AI3">
        <v>1</v>
      </c>
      <c r="AJ3">
        <v>0</v>
      </c>
      <c r="AK3">
        <v>0</v>
      </c>
      <c r="AL3">
        <v>0</v>
      </c>
      <c r="AM3">
        <v>0</v>
      </c>
      <c r="AN3">
        <v>1</v>
      </c>
      <c r="AO3">
        <v>0</v>
      </c>
      <c r="AP3">
        <v>0</v>
      </c>
      <c r="AQ3">
        <v>1</v>
      </c>
      <c r="AR3">
        <v>1</v>
      </c>
      <c r="AS3">
        <v>1</v>
      </c>
      <c r="AT3">
        <v>1</v>
      </c>
      <c r="AU3">
        <v>0</v>
      </c>
      <c r="AV3">
        <v>0</v>
      </c>
      <c r="AW3">
        <v>1</v>
      </c>
      <c r="AX3">
        <v>1</v>
      </c>
      <c r="AY3">
        <v>1</v>
      </c>
      <c r="AZ3">
        <v>0</v>
      </c>
      <c r="BA3">
        <v>0</v>
      </c>
      <c r="BB3">
        <v>1</v>
      </c>
      <c r="BC3">
        <v>1</v>
      </c>
      <c r="BD3">
        <v>1</v>
      </c>
      <c r="BE3">
        <v>1</v>
      </c>
      <c r="BF3">
        <v>0</v>
      </c>
      <c r="BG3">
        <v>1</v>
      </c>
      <c r="BH3">
        <v>1</v>
      </c>
      <c r="BI3">
        <v>1</v>
      </c>
      <c r="BJ3">
        <v>1</v>
      </c>
      <c r="BK3">
        <v>0</v>
      </c>
    </row>
    <row r="4" spans="1:63" x14ac:dyDescent="0.2">
      <c r="A4" s="74" t="s">
        <v>1145</v>
      </c>
      <c r="B4">
        <v>1</v>
      </c>
      <c r="C4">
        <v>0</v>
      </c>
      <c r="D4">
        <v>0</v>
      </c>
      <c r="E4">
        <v>0</v>
      </c>
      <c r="F4">
        <v>1</v>
      </c>
      <c r="G4">
        <v>0</v>
      </c>
      <c r="H4">
        <v>0</v>
      </c>
      <c r="I4">
        <v>1</v>
      </c>
      <c r="J4">
        <v>1</v>
      </c>
      <c r="K4">
        <v>1</v>
      </c>
      <c r="L4">
        <v>1</v>
      </c>
      <c r="M4">
        <v>1</v>
      </c>
      <c r="N4">
        <v>1</v>
      </c>
      <c r="O4">
        <v>1</v>
      </c>
      <c r="P4">
        <v>0</v>
      </c>
      <c r="Q4">
        <v>1</v>
      </c>
      <c r="R4">
        <v>0</v>
      </c>
      <c r="S4">
        <v>1</v>
      </c>
      <c r="T4">
        <v>0</v>
      </c>
      <c r="U4">
        <v>1</v>
      </c>
      <c r="V4">
        <v>0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1</v>
      </c>
      <c r="AD4">
        <v>1</v>
      </c>
      <c r="AE4">
        <v>1</v>
      </c>
      <c r="AF4">
        <v>0</v>
      </c>
      <c r="AG4" s="74">
        <v>0</v>
      </c>
      <c r="AH4">
        <v>0</v>
      </c>
      <c r="AI4">
        <v>1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1</v>
      </c>
      <c r="AS4">
        <v>1</v>
      </c>
      <c r="AT4">
        <v>1</v>
      </c>
      <c r="AU4">
        <v>0</v>
      </c>
      <c r="AV4">
        <v>0</v>
      </c>
      <c r="AW4">
        <v>1</v>
      </c>
      <c r="AX4">
        <v>0</v>
      </c>
      <c r="AY4">
        <v>0</v>
      </c>
      <c r="AZ4">
        <v>0</v>
      </c>
      <c r="BA4">
        <v>0</v>
      </c>
      <c r="BB4">
        <v>1</v>
      </c>
      <c r="BC4">
        <v>1</v>
      </c>
      <c r="BD4">
        <v>0</v>
      </c>
      <c r="BE4">
        <v>0</v>
      </c>
      <c r="BF4">
        <v>0</v>
      </c>
      <c r="BG4">
        <v>0</v>
      </c>
      <c r="BH4">
        <v>1</v>
      </c>
      <c r="BI4">
        <v>1</v>
      </c>
      <c r="BJ4">
        <v>1</v>
      </c>
      <c r="BK4">
        <v>0</v>
      </c>
    </row>
    <row r="5" spans="1:63" x14ac:dyDescent="0.2">
      <c r="A5" s="74" t="s">
        <v>1146</v>
      </c>
      <c r="B5">
        <v>1</v>
      </c>
      <c r="C5">
        <v>1</v>
      </c>
      <c r="D5">
        <v>1</v>
      </c>
      <c r="E5">
        <v>0</v>
      </c>
      <c r="F5">
        <v>0</v>
      </c>
      <c r="G5">
        <v>1</v>
      </c>
      <c r="H5">
        <v>1</v>
      </c>
      <c r="I5">
        <v>1</v>
      </c>
      <c r="J5">
        <v>1</v>
      </c>
      <c r="K5">
        <v>0</v>
      </c>
      <c r="L5">
        <v>0</v>
      </c>
      <c r="M5">
        <v>0</v>
      </c>
      <c r="N5">
        <v>0</v>
      </c>
      <c r="O5">
        <v>1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0</v>
      </c>
      <c r="W5">
        <v>1</v>
      </c>
      <c r="X5">
        <v>1</v>
      </c>
      <c r="Y5">
        <v>0</v>
      </c>
      <c r="Z5">
        <v>1</v>
      </c>
      <c r="AA5">
        <v>1</v>
      </c>
      <c r="AB5">
        <v>1</v>
      </c>
      <c r="AC5">
        <v>1</v>
      </c>
      <c r="AD5">
        <v>1</v>
      </c>
      <c r="AE5">
        <v>0</v>
      </c>
      <c r="AF5">
        <v>0</v>
      </c>
      <c r="AG5" s="74">
        <v>1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1</v>
      </c>
      <c r="AO5">
        <v>0</v>
      </c>
      <c r="AP5">
        <v>0</v>
      </c>
      <c r="AQ5">
        <v>1</v>
      </c>
      <c r="AR5">
        <v>1</v>
      </c>
      <c r="AS5">
        <v>1</v>
      </c>
      <c r="AT5">
        <v>1</v>
      </c>
      <c r="AU5">
        <v>0</v>
      </c>
      <c r="AV5">
        <v>0</v>
      </c>
      <c r="AW5">
        <v>1</v>
      </c>
      <c r="AX5">
        <v>1</v>
      </c>
      <c r="AY5">
        <v>1</v>
      </c>
      <c r="AZ5">
        <v>0</v>
      </c>
      <c r="BA5">
        <v>0</v>
      </c>
      <c r="BB5">
        <v>0</v>
      </c>
      <c r="BC5">
        <v>1</v>
      </c>
      <c r="BD5">
        <v>1</v>
      </c>
      <c r="BE5">
        <v>0</v>
      </c>
      <c r="BF5">
        <v>1</v>
      </c>
      <c r="BG5">
        <v>1</v>
      </c>
      <c r="BH5">
        <v>0</v>
      </c>
      <c r="BI5">
        <v>1</v>
      </c>
      <c r="BJ5">
        <v>0</v>
      </c>
      <c r="BK5">
        <v>0</v>
      </c>
    </row>
    <row r="6" spans="1:63" x14ac:dyDescent="0.2">
      <c r="A6" s="74" t="s">
        <v>1147</v>
      </c>
      <c r="B6">
        <v>0</v>
      </c>
      <c r="C6">
        <v>0</v>
      </c>
      <c r="D6">
        <v>1</v>
      </c>
      <c r="E6">
        <v>0</v>
      </c>
      <c r="F6">
        <v>1</v>
      </c>
      <c r="G6">
        <v>1</v>
      </c>
      <c r="H6">
        <v>0</v>
      </c>
      <c r="I6">
        <v>1</v>
      </c>
      <c r="J6">
        <v>1</v>
      </c>
      <c r="K6">
        <v>0</v>
      </c>
      <c r="L6">
        <v>0</v>
      </c>
      <c r="M6">
        <v>0</v>
      </c>
      <c r="N6">
        <v>0</v>
      </c>
      <c r="O6">
        <v>1</v>
      </c>
      <c r="P6">
        <v>0</v>
      </c>
      <c r="Q6">
        <v>0</v>
      </c>
      <c r="R6">
        <v>0</v>
      </c>
      <c r="S6">
        <v>1</v>
      </c>
      <c r="T6">
        <v>1</v>
      </c>
      <c r="U6">
        <v>1</v>
      </c>
      <c r="V6">
        <v>0</v>
      </c>
      <c r="W6">
        <v>1</v>
      </c>
      <c r="X6">
        <v>1</v>
      </c>
      <c r="Y6">
        <v>1</v>
      </c>
      <c r="Z6">
        <v>0</v>
      </c>
      <c r="AA6">
        <v>1</v>
      </c>
      <c r="AB6">
        <v>0</v>
      </c>
      <c r="AC6">
        <v>1</v>
      </c>
      <c r="AD6">
        <v>1</v>
      </c>
      <c r="AE6">
        <v>0</v>
      </c>
      <c r="AF6">
        <v>0</v>
      </c>
      <c r="AG6" s="74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1</v>
      </c>
      <c r="AN6">
        <v>1</v>
      </c>
      <c r="AO6">
        <v>0</v>
      </c>
      <c r="AP6">
        <v>0</v>
      </c>
      <c r="AQ6">
        <v>0</v>
      </c>
      <c r="AR6">
        <v>1</v>
      </c>
      <c r="AS6">
        <v>1</v>
      </c>
      <c r="AT6">
        <v>1</v>
      </c>
      <c r="AU6">
        <v>0</v>
      </c>
      <c r="AV6">
        <v>0</v>
      </c>
      <c r="AW6">
        <v>1</v>
      </c>
      <c r="AX6">
        <v>0</v>
      </c>
      <c r="AY6">
        <v>1</v>
      </c>
      <c r="AZ6">
        <v>1</v>
      </c>
      <c r="BA6">
        <v>1</v>
      </c>
      <c r="BB6">
        <v>0</v>
      </c>
      <c r="BC6">
        <v>1</v>
      </c>
      <c r="BD6">
        <v>1</v>
      </c>
      <c r="BE6">
        <v>0</v>
      </c>
      <c r="BF6">
        <v>0</v>
      </c>
      <c r="BG6">
        <v>0</v>
      </c>
      <c r="BH6">
        <v>1</v>
      </c>
      <c r="BI6">
        <v>1</v>
      </c>
      <c r="BJ6">
        <v>1</v>
      </c>
      <c r="BK6">
        <v>0</v>
      </c>
    </row>
    <row r="7" spans="1:63" x14ac:dyDescent="0.2">
      <c r="A7" s="74" t="s">
        <v>1148</v>
      </c>
      <c r="B7">
        <v>1</v>
      </c>
      <c r="C7">
        <v>1</v>
      </c>
      <c r="D7">
        <v>1</v>
      </c>
      <c r="E7">
        <v>0</v>
      </c>
      <c r="F7">
        <v>1</v>
      </c>
      <c r="G7">
        <v>1</v>
      </c>
      <c r="H7">
        <v>0</v>
      </c>
      <c r="I7">
        <v>1</v>
      </c>
      <c r="J7">
        <v>1</v>
      </c>
      <c r="K7">
        <v>1</v>
      </c>
      <c r="L7">
        <v>1</v>
      </c>
      <c r="M7">
        <v>1</v>
      </c>
      <c r="N7">
        <v>1</v>
      </c>
      <c r="O7">
        <v>1</v>
      </c>
      <c r="P7">
        <v>0</v>
      </c>
      <c r="Q7">
        <v>1</v>
      </c>
      <c r="R7">
        <v>0</v>
      </c>
      <c r="S7">
        <v>1</v>
      </c>
      <c r="T7">
        <v>1</v>
      </c>
      <c r="U7">
        <v>1</v>
      </c>
      <c r="V7">
        <v>1</v>
      </c>
      <c r="W7">
        <v>1</v>
      </c>
      <c r="X7">
        <v>1</v>
      </c>
      <c r="Y7">
        <v>0</v>
      </c>
      <c r="Z7">
        <v>1</v>
      </c>
      <c r="AA7">
        <v>1</v>
      </c>
      <c r="AB7">
        <v>1</v>
      </c>
      <c r="AC7">
        <v>1</v>
      </c>
      <c r="AD7">
        <v>1</v>
      </c>
      <c r="AE7">
        <v>1</v>
      </c>
      <c r="AF7">
        <v>0</v>
      </c>
      <c r="AG7" s="74">
        <v>1</v>
      </c>
      <c r="AH7">
        <v>0</v>
      </c>
      <c r="AI7">
        <v>1</v>
      </c>
      <c r="AJ7">
        <v>1</v>
      </c>
      <c r="AK7">
        <v>0</v>
      </c>
      <c r="AL7">
        <v>0</v>
      </c>
      <c r="AM7">
        <v>0</v>
      </c>
      <c r="AN7">
        <v>1</v>
      </c>
      <c r="AO7">
        <v>0</v>
      </c>
      <c r="AP7">
        <v>0</v>
      </c>
      <c r="AQ7">
        <v>1</v>
      </c>
      <c r="AR7">
        <v>1</v>
      </c>
      <c r="AS7">
        <v>1</v>
      </c>
      <c r="AT7">
        <v>1</v>
      </c>
      <c r="AU7">
        <v>1</v>
      </c>
      <c r="AV7">
        <v>1</v>
      </c>
      <c r="AW7">
        <v>1</v>
      </c>
      <c r="AX7">
        <v>1</v>
      </c>
      <c r="AY7">
        <v>1</v>
      </c>
      <c r="AZ7">
        <v>0</v>
      </c>
      <c r="BA7">
        <v>0</v>
      </c>
      <c r="BB7">
        <v>1</v>
      </c>
      <c r="BC7">
        <v>1</v>
      </c>
      <c r="BD7">
        <v>1</v>
      </c>
      <c r="BE7">
        <v>1</v>
      </c>
      <c r="BF7">
        <v>0</v>
      </c>
      <c r="BG7">
        <v>1</v>
      </c>
      <c r="BH7">
        <v>1</v>
      </c>
      <c r="BI7">
        <v>1</v>
      </c>
      <c r="BJ7">
        <v>1</v>
      </c>
      <c r="BK7">
        <v>0</v>
      </c>
    </row>
    <row r="8" spans="1:63" x14ac:dyDescent="0.2">
      <c r="A8" s="74" t="s">
        <v>1169</v>
      </c>
      <c r="B8">
        <v>0</v>
      </c>
      <c r="C8">
        <v>1</v>
      </c>
      <c r="D8">
        <v>1</v>
      </c>
      <c r="E8">
        <v>0</v>
      </c>
      <c r="F8">
        <v>1</v>
      </c>
      <c r="G8">
        <v>1</v>
      </c>
      <c r="H8">
        <v>0</v>
      </c>
      <c r="I8">
        <v>1</v>
      </c>
      <c r="J8">
        <v>1</v>
      </c>
      <c r="K8">
        <v>1</v>
      </c>
      <c r="L8">
        <v>1</v>
      </c>
      <c r="M8">
        <v>1</v>
      </c>
      <c r="N8">
        <v>1</v>
      </c>
      <c r="O8">
        <v>1</v>
      </c>
      <c r="P8">
        <v>0</v>
      </c>
      <c r="Q8">
        <v>0</v>
      </c>
      <c r="R8">
        <v>0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0</v>
      </c>
      <c r="Z8">
        <v>1</v>
      </c>
      <c r="AA8">
        <v>1</v>
      </c>
      <c r="AB8">
        <v>1</v>
      </c>
      <c r="AC8">
        <v>1</v>
      </c>
      <c r="AD8">
        <v>1</v>
      </c>
      <c r="AE8">
        <v>1</v>
      </c>
      <c r="AF8">
        <v>0</v>
      </c>
      <c r="AG8" s="74">
        <v>1</v>
      </c>
      <c r="AH8">
        <v>0</v>
      </c>
      <c r="AI8">
        <v>1</v>
      </c>
      <c r="AJ8">
        <v>1</v>
      </c>
      <c r="AK8">
        <v>0</v>
      </c>
      <c r="AL8">
        <v>0</v>
      </c>
      <c r="AM8">
        <v>0</v>
      </c>
      <c r="AN8">
        <v>1</v>
      </c>
      <c r="AO8">
        <v>0</v>
      </c>
      <c r="AP8">
        <v>0</v>
      </c>
      <c r="AQ8">
        <v>1</v>
      </c>
      <c r="AR8">
        <v>1</v>
      </c>
      <c r="AS8">
        <v>1</v>
      </c>
      <c r="AT8">
        <v>1</v>
      </c>
      <c r="AU8">
        <v>0</v>
      </c>
      <c r="AV8">
        <v>0</v>
      </c>
      <c r="AW8">
        <v>1</v>
      </c>
      <c r="AX8">
        <v>1</v>
      </c>
      <c r="AY8">
        <v>1</v>
      </c>
      <c r="AZ8">
        <v>0</v>
      </c>
      <c r="BA8">
        <v>0</v>
      </c>
      <c r="BB8">
        <v>1</v>
      </c>
      <c r="BC8">
        <v>1</v>
      </c>
      <c r="BD8">
        <v>1</v>
      </c>
      <c r="BE8">
        <v>1</v>
      </c>
      <c r="BF8">
        <v>0</v>
      </c>
      <c r="BG8">
        <v>1</v>
      </c>
      <c r="BH8">
        <v>1</v>
      </c>
      <c r="BI8">
        <v>1</v>
      </c>
      <c r="BJ8">
        <v>1</v>
      </c>
      <c r="BK8">
        <v>0</v>
      </c>
    </row>
    <row r="9" spans="1:63" x14ac:dyDescent="0.2">
      <c r="A9" s="74" t="s">
        <v>1149</v>
      </c>
      <c r="B9">
        <v>1</v>
      </c>
      <c r="C9">
        <v>1</v>
      </c>
      <c r="D9">
        <v>1</v>
      </c>
      <c r="E9">
        <v>0</v>
      </c>
      <c r="F9">
        <v>0</v>
      </c>
      <c r="G9">
        <v>1</v>
      </c>
      <c r="H9">
        <v>0</v>
      </c>
      <c r="I9">
        <v>1</v>
      </c>
      <c r="J9">
        <v>1</v>
      </c>
      <c r="K9">
        <v>0</v>
      </c>
      <c r="L9">
        <v>0</v>
      </c>
      <c r="M9">
        <v>0</v>
      </c>
      <c r="N9">
        <v>0</v>
      </c>
      <c r="O9">
        <v>1</v>
      </c>
      <c r="P9">
        <v>1</v>
      </c>
      <c r="Q9">
        <v>0</v>
      </c>
      <c r="R9">
        <v>0</v>
      </c>
      <c r="S9">
        <v>1</v>
      </c>
      <c r="T9">
        <v>0</v>
      </c>
      <c r="U9">
        <v>1</v>
      </c>
      <c r="V9">
        <v>0</v>
      </c>
      <c r="W9">
        <v>0</v>
      </c>
      <c r="X9">
        <v>1</v>
      </c>
      <c r="Y9">
        <v>0</v>
      </c>
      <c r="Z9">
        <v>1</v>
      </c>
      <c r="AA9">
        <v>1</v>
      </c>
      <c r="AB9">
        <v>1</v>
      </c>
      <c r="AC9">
        <v>1</v>
      </c>
      <c r="AD9">
        <v>1</v>
      </c>
      <c r="AE9">
        <v>0</v>
      </c>
      <c r="AF9">
        <v>0</v>
      </c>
      <c r="AG9" s="74">
        <v>1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1</v>
      </c>
      <c r="AO9">
        <v>0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0</v>
      </c>
      <c r="AW9">
        <v>0</v>
      </c>
      <c r="AX9">
        <v>1</v>
      </c>
      <c r="AY9">
        <v>1</v>
      </c>
      <c r="AZ9">
        <v>0</v>
      </c>
      <c r="BA9">
        <v>0</v>
      </c>
      <c r="BB9">
        <v>0</v>
      </c>
      <c r="BC9">
        <v>1</v>
      </c>
      <c r="BD9">
        <v>1</v>
      </c>
      <c r="BE9">
        <v>1</v>
      </c>
      <c r="BF9">
        <v>1</v>
      </c>
      <c r="BG9">
        <v>1</v>
      </c>
      <c r="BH9">
        <v>0</v>
      </c>
      <c r="BI9">
        <v>0</v>
      </c>
      <c r="BJ9">
        <v>0</v>
      </c>
      <c r="BK9">
        <v>0</v>
      </c>
    </row>
    <row r="10" spans="1:63" x14ac:dyDescent="0.2">
      <c r="A10" s="74" t="s">
        <v>1150</v>
      </c>
      <c r="B10">
        <v>0</v>
      </c>
      <c r="C10">
        <v>1</v>
      </c>
      <c r="D10">
        <v>1</v>
      </c>
      <c r="E10">
        <v>0</v>
      </c>
      <c r="F10">
        <v>1</v>
      </c>
      <c r="G10">
        <v>1</v>
      </c>
      <c r="H10">
        <v>0</v>
      </c>
      <c r="I10">
        <v>1</v>
      </c>
      <c r="J10">
        <v>1</v>
      </c>
      <c r="K10">
        <v>1</v>
      </c>
      <c r="L10">
        <v>1</v>
      </c>
      <c r="M10">
        <v>1</v>
      </c>
      <c r="N10">
        <v>1</v>
      </c>
      <c r="O10">
        <v>1</v>
      </c>
      <c r="P10">
        <v>0</v>
      </c>
      <c r="Q10">
        <v>1</v>
      </c>
      <c r="R10">
        <v>0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0</v>
      </c>
      <c r="Z10">
        <v>0</v>
      </c>
      <c r="AA10">
        <v>1</v>
      </c>
      <c r="AB10">
        <v>0</v>
      </c>
      <c r="AC10">
        <v>1</v>
      </c>
      <c r="AD10">
        <v>1</v>
      </c>
      <c r="AE10">
        <v>1</v>
      </c>
      <c r="AF10">
        <v>1</v>
      </c>
      <c r="AG10" s="74">
        <v>1</v>
      </c>
      <c r="AH10">
        <v>0</v>
      </c>
      <c r="AI10">
        <v>1</v>
      </c>
      <c r="AJ10">
        <v>1</v>
      </c>
      <c r="AK10">
        <v>0</v>
      </c>
      <c r="AL10">
        <v>0</v>
      </c>
      <c r="AM10">
        <v>0</v>
      </c>
      <c r="AN10">
        <v>1</v>
      </c>
      <c r="AO10">
        <v>0</v>
      </c>
      <c r="AP10">
        <v>0</v>
      </c>
      <c r="AQ10">
        <v>0</v>
      </c>
      <c r="AR10">
        <v>1</v>
      </c>
      <c r="AS10">
        <v>1</v>
      </c>
      <c r="AT10">
        <v>1</v>
      </c>
      <c r="AU10">
        <v>0</v>
      </c>
      <c r="AV10">
        <v>0</v>
      </c>
      <c r="AW10">
        <v>1</v>
      </c>
      <c r="AX10">
        <v>1</v>
      </c>
      <c r="AY10">
        <v>1</v>
      </c>
      <c r="AZ10">
        <v>0</v>
      </c>
      <c r="BA10">
        <v>0</v>
      </c>
      <c r="BB10">
        <v>1</v>
      </c>
      <c r="BC10">
        <v>1</v>
      </c>
      <c r="BD10">
        <v>1</v>
      </c>
      <c r="BE10">
        <v>1</v>
      </c>
      <c r="BF10">
        <v>0</v>
      </c>
      <c r="BG10">
        <v>0</v>
      </c>
      <c r="BH10">
        <v>1</v>
      </c>
      <c r="BI10">
        <v>1</v>
      </c>
      <c r="BJ10">
        <v>1</v>
      </c>
      <c r="BK10">
        <v>0</v>
      </c>
    </row>
    <row r="11" spans="1:63" x14ac:dyDescent="0.2">
      <c r="A11" s="74" t="s">
        <v>1171</v>
      </c>
      <c r="B11">
        <v>0</v>
      </c>
      <c r="C11">
        <v>1</v>
      </c>
      <c r="D11">
        <v>1</v>
      </c>
      <c r="E11">
        <v>0</v>
      </c>
      <c r="F11">
        <v>1</v>
      </c>
      <c r="G11">
        <v>1</v>
      </c>
      <c r="H11">
        <v>0</v>
      </c>
      <c r="I11">
        <v>1</v>
      </c>
      <c r="J11">
        <v>1</v>
      </c>
      <c r="K11">
        <v>1</v>
      </c>
      <c r="L11">
        <v>1</v>
      </c>
      <c r="M11">
        <v>1</v>
      </c>
      <c r="N11">
        <v>1</v>
      </c>
      <c r="O11">
        <v>1</v>
      </c>
      <c r="P11">
        <v>0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0</v>
      </c>
      <c r="AA11">
        <v>1</v>
      </c>
      <c r="AB11">
        <v>0</v>
      </c>
      <c r="AC11">
        <v>1</v>
      </c>
      <c r="AD11">
        <v>1</v>
      </c>
      <c r="AE11">
        <v>1</v>
      </c>
      <c r="AF11">
        <v>1</v>
      </c>
      <c r="AG11" s="74">
        <v>1</v>
      </c>
      <c r="AH11">
        <v>0</v>
      </c>
      <c r="AI11">
        <v>1</v>
      </c>
      <c r="AJ11">
        <v>1</v>
      </c>
      <c r="AK11">
        <v>1</v>
      </c>
      <c r="AL11">
        <v>1</v>
      </c>
      <c r="AM11">
        <v>1</v>
      </c>
      <c r="AN11">
        <v>1</v>
      </c>
      <c r="AO11">
        <v>0</v>
      </c>
      <c r="AP11">
        <v>0</v>
      </c>
      <c r="AQ11">
        <v>1</v>
      </c>
      <c r="AR11">
        <v>1</v>
      </c>
      <c r="AS11">
        <v>1</v>
      </c>
      <c r="AT11">
        <v>1</v>
      </c>
      <c r="AU11">
        <v>0</v>
      </c>
      <c r="AV11">
        <v>0</v>
      </c>
      <c r="AW11">
        <v>1</v>
      </c>
      <c r="AX11">
        <v>1</v>
      </c>
      <c r="AY11">
        <v>1</v>
      </c>
      <c r="AZ11">
        <v>1</v>
      </c>
      <c r="BA11">
        <v>1</v>
      </c>
      <c r="BB11">
        <v>1</v>
      </c>
      <c r="BC11">
        <v>1</v>
      </c>
      <c r="BD11">
        <v>1</v>
      </c>
      <c r="BE11">
        <v>1</v>
      </c>
      <c r="BF11">
        <v>0</v>
      </c>
      <c r="BG11">
        <v>1</v>
      </c>
      <c r="BH11">
        <v>1</v>
      </c>
      <c r="BI11">
        <v>1</v>
      </c>
      <c r="BJ11">
        <v>1</v>
      </c>
      <c r="BK11">
        <v>1</v>
      </c>
    </row>
    <row r="12" spans="1:63" x14ac:dyDescent="0.2">
      <c r="A12" s="74" t="s">
        <v>1170</v>
      </c>
      <c r="B12">
        <v>1</v>
      </c>
      <c r="C12">
        <v>0</v>
      </c>
      <c r="D12">
        <v>1</v>
      </c>
      <c r="E12">
        <v>0</v>
      </c>
      <c r="F12">
        <v>1</v>
      </c>
      <c r="G12">
        <v>1</v>
      </c>
      <c r="H12">
        <v>0</v>
      </c>
      <c r="I12">
        <v>1</v>
      </c>
      <c r="J12">
        <v>1</v>
      </c>
      <c r="K12">
        <v>1</v>
      </c>
      <c r="L12">
        <v>1</v>
      </c>
      <c r="M12">
        <v>1</v>
      </c>
      <c r="N12">
        <v>1</v>
      </c>
      <c r="O12">
        <v>1</v>
      </c>
      <c r="P12">
        <v>0</v>
      </c>
      <c r="Q12">
        <v>1</v>
      </c>
      <c r="R12">
        <v>0</v>
      </c>
      <c r="S12">
        <v>1</v>
      </c>
      <c r="T12">
        <v>1</v>
      </c>
      <c r="U12">
        <v>1</v>
      </c>
      <c r="V12">
        <v>0</v>
      </c>
      <c r="W12">
        <v>1</v>
      </c>
      <c r="X12">
        <v>1</v>
      </c>
      <c r="Y12">
        <v>0</v>
      </c>
      <c r="Z12">
        <v>0</v>
      </c>
      <c r="AA12">
        <v>0</v>
      </c>
      <c r="AB12">
        <v>0</v>
      </c>
      <c r="AC12">
        <v>1</v>
      </c>
      <c r="AD12">
        <v>1</v>
      </c>
      <c r="AE12">
        <v>1</v>
      </c>
      <c r="AF12">
        <v>0</v>
      </c>
      <c r="AG12" s="74">
        <v>0</v>
      </c>
      <c r="AH12">
        <v>0</v>
      </c>
      <c r="AI12">
        <v>1</v>
      </c>
      <c r="AJ12">
        <v>1</v>
      </c>
      <c r="AK12">
        <v>0</v>
      </c>
      <c r="AL12">
        <v>0</v>
      </c>
      <c r="AM12">
        <v>0</v>
      </c>
      <c r="AN12">
        <v>1</v>
      </c>
      <c r="AO12">
        <v>0</v>
      </c>
      <c r="AP12">
        <v>0</v>
      </c>
      <c r="AQ12">
        <v>0</v>
      </c>
      <c r="AR12">
        <v>1</v>
      </c>
      <c r="AS12">
        <v>1</v>
      </c>
      <c r="AT12">
        <v>1</v>
      </c>
      <c r="AU12">
        <v>0</v>
      </c>
      <c r="AV12">
        <v>0</v>
      </c>
      <c r="AW12">
        <v>1</v>
      </c>
      <c r="AX12">
        <v>0</v>
      </c>
      <c r="AY12">
        <v>1</v>
      </c>
      <c r="AZ12">
        <v>0</v>
      </c>
      <c r="BA12">
        <v>0</v>
      </c>
      <c r="BB12">
        <v>1</v>
      </c>
      <c r="BC12">
        <v>1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</v>
      </c>
      <c r="BJ12">
        <v>1</v>
      </c>
      <c r="BK12">
        <v>0</v>
      </c>
    </row>
    <row r="13" spans="1:63" x14ac:dyDescent="0.2">
      <c r="A13" s="74" t="s">
        <v>1151</v>
      </c>
      <c r="B13">
        <v>0</v>
      </c>
      <c r="C13">
        <v>0</v>
      </c>
      <c r="D13">
        <v>1</v>
      </c>
      <c r="E13">
        <v>0</v>
      </c>
      <c r="F13">
        <v>1</v>
      </c>
      <c r="G13">
        <v>1</v>
      </c>
      <c r="H13">
        <v>0</v>
      </c>
      <c r="I13">
        <v>1</v>
      </c>
      <c r="J13">
        <v>1</v>
      </c>
      <c r="K13">
        <v>1</v>
      </c>
      <c r="L13">
        <v>1</v>
      </c>
      <c r="M13">
        <v>1</v>
      </c>
      <c r="N13">
        <v>1</v>
      </c>
      <c r="O13">
        <v>1</v>
      </c>
      <c r="P13">
        <v>0</v>
      </c>
      <c r="Q13">
        <v>1</v>
      </c>
      <c r="R13">
        <v>0</v>
      </c>
      <c r="S13">
        <v>1</v>
      </c>
      <c r="T13">
        <v>1</v>
      </c>
      <c r="U13">
        <v>1</v>
      </c>
      <c r="V13">
        <v>0</v>
      </c>
      <c r="W13">
        <v>1</v>
      </c>
      <c r="X13">
        <v>1</v>
      </c>
      <c r="Y13">
        <v>0</v>
      </c>
      <c r="Z13">
        <v>0</v>
      </c>
      <c r="AA13">
        <v>1</v>
      </c>
      <c r="AB13">
        <v>0</v>
      </c>
      <c r="AC13">
        <v>1</v>
      </c>
      <c r="AD13">
        <v>1</v>
      </c>
      <c r="AE13">
        <v>1</v>
      </c>
      <c r="AF13">
        <v>0</v>
      </c>
      <c r="AG13" s="74">
        <v>0</v>
      </c>
      <c r="AH13">
        <v>0</v>
      </c>
      <c r="AI13">
        <v>1</v>
      </c>
      <c r="AJ13">
        <v>1</v>
      </c>
      <c r="AK13">
        <v>0</v>
      </c>
      <c r="AL13">
        <v>0</v>
      </c>
      <c r="AM13">
        <v>0</v>
      </c>
      <c r="AN13">
        <v>1</v>
      </c>
      <c r="AO13">
        <v>0</v>
      </c>
      <c r="AP13">
        <v>0</v>
      </c>
      <c r="AQ13">
        <v>0</v>
      </c>
      <c r="AR13">
        <v>1</v>
      </c>
      <c r="AS13">
        <v>1</v>
      </c>
      <c r="AT13">
        <v>1</v>
      </c>
      <c r="AU13">
        <v>0</v>
      </c>
      <c r="AV13">
        <v>0</v>
      </c>
      <c r="AW13">
        <v>1</v>
      </c>
      <c r="AX13">
        <v>0</v>
      </c>
      <c r="AY13">
        <v>1</v>
      </c>
      <c r="AZ13">
        <v>0</v>
      </c>
      <c r="BA13">
        <v>0</v>
      </c>
      <c r="BB13">
        <v>1</v>
      </c>
      <c r="BC13">
        <v>1</v>
      </c>
      <c r="BD13">
        <v>1</v>
      </c>
      <c r="BE13">
        <v>0</v>
      </c>
      <c r="BF13">
        <v>0</v>
      </c>
      <c r="BG13">
        <v>0</v>
      </c>
      <c r="BH13">
        <v>1</v>
      </c>
      <c r="BI13">
        <v>1</v>
      </c>
      <c r="BJ13">
        <v>1</v>
      </c>
      <c r="BK13">
        <v>0</v>
      </c>
    </row>
    <row r="14" spans="1:63" x14ac:dyDescent="0.2">
      <c r="A14" s="74" t="s">
        <v>1152</v>
      </c>
      <c r="B14">
        <v>0</v>
      </c>
      <c r="C14">
        <v>1</v>
      </c>
      <c r="D14">
        <v>0</v>
      </c>
      <c r="E14">
        <v>0</v>
      </c>
      <c r="F14">
        <v>0</v>
      </c>
      <c r="G14">
        <v>1</v>
      </c>
      <c r="H14">
        <v>0</v>
      </c>
      <c r="I14">
        <v>1</v>
      </c>
      <c r="J14">
        <v>1</v>
      </c>
      <c r="K14">
        <v>0</v>
      </c>
      <c r="L14">
        <v>0</v>
      </c>
      <c r="M14">
        <v>0</v>
      </c>
      <c r="N14">
        <v>0</v>
      </c>
      <c r="O14">
        <v>1</v>
      </c>
      <c r="P14">
        <v>0</v>
      </c>
      <c r="Q14">
        <v>1</v>
      </c>
      <c r="R14">
        <v>0</v>
      </c>
      <c r="S14">
        <v>1</v>
      </c>
      <c r="T14">
        <v>1</v>
      </c>
      <c r="U14">
        <v>1</v>
      </c>
      <c r="V14">
        <v>0</v>
      </c>
      <c r="W14">
        <v>0</v>
      </c>
      <c r="X14">
        <v>1</v>
      </c>
      <c r="Y14">
        <v>0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0</v>
      </c>
      <c r="AG14" s="7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1</v>
      </c>
      <c r="AO14">
        <v>0</v>
      </c>
      <c r="AP14">
        <v>0</v>
      </c>
      <c r="AQ14">
        <v>1</v>
      </c>
      <c r="AR14">
        <v>1</v>
      </c>
      <c r="AS14">
        <v>1</v>
      </c>
      <c r="AT14">
        <v>1</v>
      </c>
      <c r="AU14">
        <v>0</v>
      </c>
      <c r="AV14">
        <v>0</v>
      </c>
      <c r="AW14">
        <v>0</v>
      </c>
      <c r="AX14">
        <v>1</v>
      </c>
      <c r="AY14">
        <v>1</v>
      </c>
      <c r="AZ14">
        <v>0</v>
      </c>
      <c r="BA14">
        <v>0</v>
      </c>
      <c r="BB14">
        <v>0</v>
      </c>
      <c r="BC14">
        <v>1</v>
      </c>
      <c r="BD14">
        <v>1</v>
      </c>
      <c r="BE14">
        <v>0</v>
      </c>
      <c r="BF14">
        <v>0</v>
      </c>
      <c r="BG14">
        <v>1</v>
      </c>
      <c r="BH14">
        <v>0</v>
      </c>
      <c r="BI14">
        <v>1</v>
      </c>
      <c r="BJ14">
        <v>1</v>
      </c>
      <c r="BK14">
        <v>0</v>
      </c>
    </row>
    <row r="15" spans="1:63" x14ac:dyDescent="0.2">
      <c r="A15" s="74" t="s">
        <v>1153</v>
      </c>
      <c r="B15">
        <v>1</v>
      </c>
      <c r="C15">
        <v>1</v>
      </c>
      <c r="D15">
        <v>1</v>
      </c>
      <c r="E15">
        <v>0</v>
      </c>
      <c r="F15">
        <v>1</v>
      </c>
      <c r="G15">
        <v>1</v>
      </c>
      <c r="H15">
        <v>1</v>
      </c>
      <c r="I15">
        <v>1</v>
      </c>
      <c r="J15">
        <v>1</v>
      </c>
      <c r="K15">
        <v>0</v>
      </c>
      <c r="L15">
        <v>1</v>
      </c>
      <c r="M15">
        <v>0</v>
      </c>
      <c r="N15">
        <v>1</v>
      </c>
      <c r="O15">
        <v>1</v>
      </c>
      <c r="P15">
        <v>0</v>
      </c>
      <c r="Q15">
        <v>1</v>
      </c>
      <c r="R15">
        <v>0</v>
      </c>
      <c r="S15">
        <v>1</v>
      </c>
      <c r="T15">
        <v>1</v>
      </c>
      <c r="U15">
        <v>1</v>
      </c>
      <c r="V15">
        <v>0</v>
      </c>
      <c r="W15">
        <v>1</v>
      </c>
      <c r="X15">
        <v>1</v>
      </c>
      <c r="Y15">
        <v>0</v>
      </c>
      <c r="Z15">
        <v>1</v>
      </c>
      <c r="AA15">
        <v>1</v>
      </c>
      <c r="AB15">
        <v>1</v>
      </c>
      <c r="AC15">
        <v>1</v>
      </c>
      <c r="AD15">
        <v>1</v>
      </c>
      <c r="AE15">
        <v>1</v>
      </c>
      <c r="AF15">
        <v>0</v>
      </c>
      <c r="AG15" s="74">
        <v>0</v>
      </c>
      <c r="AH15">
        <v>0</v>
      </c>
      <c r="AI15">
        <v>1</v>
      </c>
      <c r="AJ15">
        <v>0</v>
      </c>
      <c r="AK15">
        <v>0</v>
      </c>
      <c r="AL15">
        <v>0</v>
      </c>
      <c r="AM15">
        <v>0</v>
      </c>
      <c r="AN15">
        <v>1</v>
      </c>
      <c r="AO15">
        <v>0</v>
      </c>
      <c r="AP15">
        <v>0</v>
      </c>
      <c r="AQ15">
        <v>1</v>
      </c>
      <c r="AR15">
        <v>1</v>
      </c>
      <c r="AS15">
        <v>1</v>
      </c>
      <c r="AT15">
        <v>1</v>
      </c>
      <c r="AU15">
        <v>0</v>
      </c>
      <c r="AV15">
        <v>0</v>
      </c>
      <c r="AW15">
        <v>1</v>
      </c>
      <c r="AX15">
        <v>1</v>
      </c>
      <c r="AY15">
        <v>1</v>
      </c>
      <c r="AZ15">
        <v>0</v>
      </c>
      <c r="BA15">
        <v>0</v>
      </c>
      <c r="BB15">
        <v>1</v>
      </c>
      <c r="BC15">
        <v>1</v>
      </c>
      <c r="BD15">
        <v>1</v>
      </c>
      <c r="BE15">
        <v>1</v>
      </c>
      <c r="BF15">
        <v>0</v>
      </c>
      <c r="BG15">
        <v>1</v>
      </c>
      <c r="BH15">
        <v>1</v>
      </c>
      <c r="BI15">
        <v>1</v>
      </c>
      <c r="BJ15">
        <v>1</v>
      </c>
      <c r="BK15">
        <v>0</v>
      </c>
    </row>
    <row r="16" spans="1:63" x14ac:dyDescent="0.2">
      <c r="A16" s="74" t="s">
        <v>1154</v>
      </c>
      <c r="B16">
        <v>1</v>
      </c>
      <c r="C16">
        <v>1</v>
      </c>
      <c r="D16">
        <v>1</v>
      </c>
      <c r="E16">
        <v>0</v>
      </c>
      <c r="F16">
        <v>1</v>
      </c>
      <c r="G16">
        <v>1</v>
      </c>
      <c r="H16">
        <v>1</v>
      </c>
      <c r="I16">
        <v>1</v>
      </c>
      <c r="J16">
        <v>1</v>
      </c>
      <c r="K16">
        <v>0</v>
      </c>
      <c r="L16">
        <v>1</v>
      </c>
      <c r="M16">
        <v>0</v>
      </c>
      <c r="N16">
        <v>0</v>
      </c>
      <c r="O16">
        <v>1</v>
      </c>
      <c r="P16">
        <v>0</v>
      </c>
      <c r="Q16">
        <v>1</v>
      </c>
      <c r="R16">
        <v>0</v>
      </c>
      <c r="S16">
        <v>1</v>
      </c>
      <c r="T16">
        <v>1</v>
      </c>
      <c r="U16">
        <v>1</v>
      </c>
      <c r="V16">
        <v>0</v>
      </c>
      <c r="W16">
        <v>1</v>
      </c>
      <c r="X16">
        <v>1</v>
      </c>
      <c r="Y16">
        <v>0</v>
      </c>
      <c r="Z16">
        <v>1</v>
      </c>
      <c r="AA16">
        <v>1</v>
      </c>
      <c r="AB16">
        <v>1</v>
      </c>
      <c r="AC16">
        <v>1</v>
      </c>
      <c r="AD16">
        <v>1</v>
      </c>
      <c r="AE16">
        <v>1</v>
      </c>
      <c r="AF16">
        <v>0</v>
      </c>
      <c r="AG16" s="74">
        <v>0</v>
      </c>
      <c r="AH16">
        <v>0</v>
      </c>
      <c r="AI16">
        <v>1</v>
      </c>
      <c r="AJ16">
        <v>0</v>
      </c>
      <c r="AK16">
        <v>0</v>
      </c>
      <c r="AL16">
        <v>0</v>
      </c>
      <c r="AM16">
        <v>0</v>
      </c>
      <c r="AN16">
        <v>1</v>
      </c>
      <c r="AO16">
        <v>0</v>
      </c>
      <c r="AP16">
        <v>0</v>
      </c>
      <c r="AQ16">
        <v>1</v>
      </c>
      <c r="AR16">
        <v>1</v>
      </c>
      <c r="AS16">
        <v>1</v>
      </c>
      <c r="AT16">
        <v>1</v>
      </c>
      <c r="AU16">
        <v>0</v>
      </c>
      <c r="AV16">
        <v>0</v>
      </c>
      <c r="AW16">
        <v>1</v>
      </c>
      <c r="AX16">
        <v>1</v>
      </c>
      <c r="AY16">
        <v>1</v>
      </c>
      <c r="AZ16">
        <v>0</v>
      </c>
      <c r="BA16">
        <v>0</v>
      </c>
      <c r="BB16">
        <v>1</v>
      </c>
      <c r="BC16">
        <v>1</v>
      </c>
      <c r="BD16">
        <v>1</v>
      </c>
      <c r="BE16">
        <v>1</v>
      </c>
      <c r="BF16">
        <v>0</v>
      </c>
      <c r="BG16">
        <v>1</v>
      </c>
      <c r="BH16">
        <v>1</v>
      </c>
      <c r="BI16">
        <v>1</v>
      </c>
      <c r="BJ16">
        <v>1</v>
      </c>
      <c r="BK16">
        <v>0</v>
      </c>
    </row>
    <row r="17" spans="1:63" x14ac:dyDescent="0.2">
      <c r="A17" s="74" t="s">
        <v>1155</v>
      </c>
      <c r="B17">
        <v>1</v>
      </c>
      <c r="C17">
        <v>1</v>
      </c>
      <c r="D17">
        <v>0</v>
      </c>
      <c r="E17">
        <v>0</v>
      </c>
      <c r="F17">
        <v>0</v>
      </c>
      <c r="G17">
        <v>1</v>
      </c>
      <c r="H17">
        <v>0</v>
      </c>
      <c r="I17">
        <v>1</v>
      </c>
      <c r="J17">
        <v>1</v>
      </c>
      <c r="K17">
        <v>0</v>
      </c>
      <c r="L17">
        <v>0</v>
      </c>
      <c r="M17">
        <v>0</v>
      </c>
      <c r="N17">
        <v>0</v>
      </c>
      <c r="O17">
        <v>1</v>
      </c>
      <c r="P17">
        <v>0</v>
      </c>
      <c r="Q17">
        <v>0</v>
      </c>
      <c r="R17">
        <v>0</v>
      </c>
      <c r="S17">
        <v>1</v>
      </c>
      <c r="T17">
        <v>1</v>
      </c>
      <c r="U17">
        <v>1</v>
      </c>
      <c r="V17">
        <v>0</v>
      </c>
      <c r="W17">
        <v>0</v>
      </c>
      <c r="X17">
        <v>1</v>
      </c>
      <c r="Y17">
        <v>0</v>
      </c>
      <c r="Z17">
        <v>0</v>
      </c>
      <c r="AA17">
        <v>1</v>
      </c>
      <c r="AB17">
        <v>0</v>
      </c>
      <c r="AC17">
        <v>1</v>
      </c>
      <c r="AD17">
        <v>1</v>
      </c>
      <c r="AE17">
        <v>0</v>
      </c>
      <c r="AF17">
        <v>0</v>
      </c>
      <c r="AG17" s="74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1</v>
      </c>
      <c r="AO17">
        <v>0</v>
      </c>
      <c r="AP17">
        <v>0</v>
      </c>
      <c r="AQ17">
        <v>1</v>
      </c>
      <c r="AR17">
        <v>1</v>
      </c>
      <c r="AS17">
        <v>0</v>
      </c>
      <c r="AT17">
        <v>1</v>
      </c>
      <c r="AU17">
        <v>0</v>
      </c>
      <c r="AV17">
        <v>0</v>
      </c>
      <c r="AW17">
        <v>0</v>
      </c>
      <c r="AX17">
        <v>1</v>
      </c>
      <c r="AY17">
        <v>1</v>
      </c>
      <c r="AZ17">
        <v>0</v>
      </c>
      <c r="BA17">
        <v>0</v>
      </c>
      <c r="BB17">
        <v>0</v>
      </c>
      <c r="BC17">
        <v>1</v>
      </c>
      <c r="BD17">
        <v>1</v>
      </c>
      <c r="BE17">
        <v>0</v>
      </c>
      <c r="BF17">
        <v>0</v>
      </c>
      <c r="BG17">
        <v>1</v>
      </c>
      <c r="BH17">
        <v>0</v>
      </c>
      <c r="BI17">
        <v>1</v>
      </c>
      <c r="BJ17">
        <v>1</v>
      </c>
      <c r="BK17">
        <v>0</v>
      </c>
    </row>
    <row r="18" spans="1:63" x14ac:dyDescent="0.2">
      <c r="A18" s="74" t="s">
        <v>1156</v>
      </c>
      <c r="B18">
        <v>1</v>
      </c>
      <c r="C18">
        <v>1</v>
      </c>
      <c r="D18">
        <v>1</v>
      </c>
      <c r="E18">
        <v>0</v>
      </c>
      <c r="F18">
        <v>1</v>
      </c>
      <c r="G18">
        <v>1</v>
      </c>
      <c r="H18">
        <v>0</v>
      </c>
      <c r="I18">
        <v>1</v>
      </c>
      <c r="J18">
        <v>1</v>
      </c>
      <c r="K18">
        <v>0</v>
      </c>
      <c r="L18">
        <v>1</v>
      </c>
      <c r="M18">
        <v>0</v>
      </c>
      <c r="N18">
        <v>1</v>
      </c>
      <c r="O18">
        <v>1</v>
      </c>
      <c r="P18">
        <v>0</v>
      </c>
      <c r="Q18">
        <v>1</v>
      </c>
      <c r="R18">
        <v>0</v>
      </c>
      <c r="S18">
        <v>1</v>
      </c>
      <c r="T18">
        <v>1</v>
      </c>
      <c r="U18">
        <v>1</v>
      </c>
      <c r="V18">
        <v>0</v>
      </c>
      <c r="W18">
        <v>1</v>
      </c>
      <c r="X18">
        <v>1</v>
      </c>
      <c r="Y18">
        <v>0</v>
      </c>
      <c r="Z18">
        <v>1</v>
      </c>
      <c r="AA18">
        <v>1</v>
      </c>
      <c r="AB18">
        <v>1</v>
      </c>
      <c r="AC18">
        <v>1</v>
      </c>
      <c r="AD18">
        <v>1</v>
      </c>
      <c r="AE18">
        <v>1</v>
      </c>
      <c r="AF18">
        <v>0</v>
      </c>
      <c r="AG18" s="74">
        <v>0</v>
      </c>
      <c r="AH18">
        <v>0</v>
      </c>
      <c r="AI18">
        <v>1</v>
      </c>
      <c r="AJ18">
        <v>0</v>
      </c>
      <c r="AK18">
        <v>0</v>
      </c>
      <c r="AL18">
        <v>0</v>
      </c>
      <c r="AM18">
        <v>0</v>
      </c>
      <c r="AN18">
        <v>1</v>
      </c>
      <c r="AO18">
        <v>0</v>
      </c>
      <c r="AP18">
        <v>0</v>
      </c>
      <c r="AQ18">
        <v>1</v>
      </c>
      <c r="AR18">
        <v>1</v>
      </c>
      <c r="AS18">
        <v>1</v>
      </c>
      <c r="AT18">
        <v>1</v>
      </c>
      <c r="AU18">
        <v>0</v>
      </c>
      <c r="AV18">
        <v>0</v>
      </c>
      <c r="AW18">
        <v>1</v>
      </c>
      <c r="AX18">
        <v>1</v>
      </c>
      <c r="AY18">
        <v>1</v>
      </c>
      <c r="AZ18">
        <v>0</v>
      </c>
      <c r="BA18">
        <v>0</v>
      </c>
      <c r="BB18">
        <v>1</v>
      </c>
      <c r="BC18">
        <v>1</v>
      </c>
      <c r="BD18">
        <v>1</v>
      </c>
      <c r="BE18">
        <v>1</v>
      </c>
      <c r="BF18">
        <v>0</v>
      </c>
      <c r="BG18">
        <v>1</v>
      </c>
      <c r="BH18">
        <v>1</v>
      </c>
      <c r="BI18">
        <v>1</v>
      </c>
      <c r="BJ18">
        <v>1</v>
      </c>
      <c r="BK18">
        <v>0</v>
      </c>
    </row>
    <row r="19" spans="1:63" x14ac:dyDescent="0.2">
      <c r="A19" s="74" t="s">
        <v>1157</v>
      </c>
      <c r="B19">
        <v>1</v>
      </c>
      <c r="C19">
        <v>0</v>
      </c>
      <c r="D19">
        <v>1</v>
      </c>
      <c r="E19">
        <v>0</v>
      </c>
      <c r="F19">
        <v>1</v>
      </c>
      <c r="G19">
        <v>1</v>
      </c>
      <c r="H19">
        <v>0</v>
      </c>
      <c r="I19">
        <v>1</v>
      </c>
      <c r="J19">
        <v>1</v>
      </c>
      <c r="K19">
        <v>0</v>
      </c>
      <c r="L19">
        <v>1</v>
      </c>
      <c r="M19">
        <v>0</v>
      </c>
      <c r="N19">
        <v>1</v>
      </c>
      <c r="O19">
        <v>1</v>
      </c>
      <c r="P19">
        <v>0</v>
      </c>
      <c r="Q19">
        <v>0</v>
      </c>
      <c r="R19">
        <v>0</v>
      </c>
      <c r="S19">
        <v>1</v>
      </c>
      <c r="T19">
        <v>1</v>
      </c>
      <c r="U19">
        <v>1</v>
      </c>
      <c r="V19">
        <v>0</v>
      </c>
      <c r="W19">
        <v>1</v>
      </c>
      <c r="X19">
        <v>1</v>
      </c>
      <c r="Y19">
        <v>0</v>
      </c>
      <c r="Z19">
        <v>0</v>
      </c>
      <c r="AA19">
        <v>0</v>
      </c>
      <c r="AB19">
        <v>0</v>
      </c>
      <c r="AC19">
        <v>1</v>
      </c>
      <c r="AD19">
        <v>1</v>
      </c>
      <c r="AE19">
        <v>1</v>
      </c>
      <c r="AF19">
        <v>0</v>
      </c>
      <c r="AG19" s="74">
        <v>0</v>
      </c>
      <c r="AH19">
        <v>0</v>
      </c>
      <c r="AI19">
        <v>1</v>
      </c>
      <c r="AJ19">
        <v>0</v>
      </c>
      <c r="AK19">
        <v>0</v>
      </c>
      <c r="AL19">
        <v>0</v>
      </c>
      <c r="AM19">
        <v>0</v>
      </c>
      <c r="AN19">
        <v>1</v>
      </c>
      <c r="AO19">
        <v>0</v>
      </c>
      <c r="AP19">
        <v>0</v>
      </c>
      <c r="AQ19">
        <v>1</v>
      </c>
      <c r="AR19">
        <v>1</v>
      </c>
      <c r="AS19">
        <v>1</v>
      </c>
      <c r="AT19">
        <v>1</v>
      </c>
      <c r="AU19">
        <v>0</v>
      </c>
      <c r="AV19">
        <v>0</v>
      </c>
      <c r="AW19">
        <v>1</v>
      </c>
      <c r="AX19">
        <v>0</v>
      </c>
      <c r="AY19">
        <v>1</v>
      </c>
      <c r="AZ19">
        <v>0</v>
      </c>
      <c r="BA19">
        <v>0</v>
      </c>
      <c r="BB19">
        <v>1</v>
      </c>
      <c r="BC19">
        <v>0</v>
      </c>
      <c r="BD19">
        <v>0</v>
      </c>
      <c r="BE19">
        <v>0</v>
      </c>
      <c r="BF19">
        <v>0</v>
      </c>
      <c r="BG19">
        <v>1</v>
      </c>
      <c r="BH19">
        <v>1</v>
      </c>
      <c r="BI19">
        <v>1</v>
      </c>
      <c r="BJ19">
        <v>1</v>
      </c>
      <c r="BK19">
        <v>0</v>
      </c>
    </row>
    <row r="20" spans="1:63" x14ac:dyDescent="0.2">
      <c r="A20" s="74" t="s">
        <v>1158</v>
      </c>
      <c r="B20">
        <v>1</v>
      </c>
      <c r="C20">
        <v>0</v>
      </c>
      <c r="D20">
        <v>0</v>
      </c>
      <c r="E20">
        <v>0</v>
      </c>
      <c r="F20">
        <v>0</v>
      </c>
      <c r="G20">
        <v>1</v>
      </c>
      <c r="H20">
        <v>1</v>
      </c>
      <c r="I20">
        <v>1</v>
      </c>
      <c r="J20">
        <v>1</v>
      </c>
      <c r="K20">
        <v>0</v>
      </c>
      <c r="L20">
        <v>0</v>
      </c>
      <c r="M20">
        <v>0</v>
      </c>
      <c r="N20">
        <v>0</v>
      </c>
      <c r="O20">
        <v>1</v>
      </c>
      <c r="P20">
        <v>1</v>
      </c>
      <c r="Q20">
        <v>0</v>
      </c>
      <c r="R20">
        <v>0</v>
      </c>
      <c r="S20">
        <v>1</v>
      </c>
      <c r="T20">
        <v>1</v>
      </c>
      <c r="U20">
        <v>1</v>
      </c>
      <c r="V20">
        <v>0</v>
      </c>
      <c r="W20">
        <v>0</v>
      </c>
      <c r="X20">
        <v>1</v>
      </c>
      <c r="Y20">
        <v>0</v>
      </c>
      <c r="Z20">
        <v>1</v>
      </c>
      <c r="AA20">
        <v>1</v>
      </c>
      <c r="AB20">
        <v>1</v>
      </c>
      <c r="AC20">
        <v>1</v>
      </c>
      <c r="AD20">
        <v>1</v>
      </c>
      <c r="AE20">
        <v>0</v>
      </c>
      <c r="AF20">
        <v>0</v>
      </c>
      <c r="AG20" s="74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1</v>
      </c>
      <c r="AO20">
        <v>1</v>
      </c>
      <c r="AP20">
        <v>1</v>
      </c>
      <c r="AQ20">
        <v>1</v>
      </c>
      <c r="AR20">
        <v>1</v>
      </c>
      <c r="AS20">
        <v>1</v>
      </c>
      <c r="AT20">
        <v>1</v>
      </c>
      <c r="AU20">
        <v>0</v>
      </c>
      <c r="AV20">
        <v>0</v>
      </c>
      <c r="AW20">
        <v>1</v>
      </c>
      <c r="AX20">
        <v>1</v>
      </c>
      <c r="AY20">
        <v>1</v>
      </c>
      <c r="AZ20">
        <v>0</v>
      </c>
      <c r="BA20">
        <v>0</v>
      </c>
      <c r="BB20">
        <v>0</v>
      </c>
      <c r="BC20">
        <v>1</v>
      </c>
      <c r="BD20">
        <v>1</v>
      </c>
      <c r="BE20">
        <v>0</v>
      </c>
      <c r="BF20">
        <v>1</v>
      </c>
      <c r="BG20">
        <v>1</v>
      </c>
      <c r="BH20">
        <v>0</v>
      </c>
      <c r="BI20">
        <v>0</v>
      </c>
      <c r="BJ20">
        <v>0</v>
      </c>
      <c r="BK20">
        <v>0</v>
      </c>
    </row>
    <row r="21" spans="1:63" x14ac:dyDescent="0.2">
      <c r="A21" s="74" t="s">
        <v>1159</v>
      </c>
      <c r="B21">
        <v>0</v>
      </c>
      <c r="C21">
        <v>0</v>
      </c>
      <c r="D21">
        <v>0</v>
      </c>
      <c r="E21">
        <v>0</v>
      </c>
      <c r="F21">
        <v>0</v>
      </c>
      <c r="G21">
        <v>1</v>
      </c>
      <c r="H21">
        <v>1</v>
      </c>
      <c r="I21">
        <v>1</v>
      </c>
      <c r="J21">
        <v>1</v>
      </c>
      <c r="K21">
        <v>0</v>
      </c>
      <c r="L21">
        <v>0</v>
      </c>
      <c r="M21">
        <v>0</v>
      </c>
      <c r="N21">
        <v>0</v>
      </c>
      <c r="O21">
        <v>1</v>
      </c>
      <c r="P21">
        <v>1</v>
      </c>
      <c r="Q21">
        <v>0</v>
      </c>
      <c r="R21">
        <v>0</v>
      </c>
      <c r="S21">
        <v>1</v>
      </c>
      <c r="T21">
        <v>1</v>
      </c>
      <c r="U21">
        <v>0</v>
      </c>
      <c r="V21">
        <v>0</v>
      </c>
      <c r="W21">
        <v>0</v>
      </c>
      <c r="X21">
        <v>0</v>
      </c>
      <c r="Y21">
        <v>0</v>
      </c>
      <c r="Z21">
        <v>1</v>
      </c>
      <c r="AA21">
        <v>1</v>
      </c>
      <c r="AB21">
        <v>1</v>
      </c>
      <c r="AC21">
        <v>0</v>
      </c>
      <c r="AD21">
        <v>0</v>
      </c>
      <c r="AE21">
        <v>0</v>
      </c>
      <c r="AF21">
        <v>0</v>
      </c>
      <c r="AG21" s="74">
        <v>0</v>
      </c>
      <c r="AH21">
        <v>1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1</v>
      </c>
      <c r="AP21">
        <v>1</v>
      </c>
      <c r="AQ21">
        <v>0</v>
      </c>
      <c r="AR21">
        <v>1</v>
      </c>
      <c r="AS21">
        <v>0</v>
      </c>
      <c r="AT21">
        <v>1</v>
      </c>
      <c r="AU21">
        <v>0</v>
      </c>
      <c r="AV21">
        <v>0</v>
      </c>
      <c r="AW21">
        <v>0</v>
      </c>
      <c r="AX21">
        <v>1</v>
      </c>
      <c r="AY21">
        <v>1</v>
      </c>
      <c r="AZ21">
        <v>0</v>
      </c>
      <c r="BA21">
        <v>0</v>
      </c>
      <c r="BB21">
        <v>0</v>
      </c>
      <c r="BC21">
        <v>1</v>
      </c>
      <c r="BD21">
        <v>1</v>
      </c>
      <c r="BE21">
        <v>0</v>
      </c>
      <c r="BF21">
        <v>1</v>
      </c>
      <c r="BG21">
        <v>1</v>
      </c>
      <c r="BH21">
        <v>0</v>
      </c>
      <c r="BI21">
        <v>0</v>
      </c>
      <c r="BJ21">
        <v>0</v>
      </c>
      <c r="BK21">
        <v>0</v>
      </c>
    </row>
    <row r="22" spans="1:63" x14ac:dyDescent="0.2">
      <c r="A22" s="74" t="s">
        <v>1160</v>
      </c>
      <c r="B22">
        <v>1</v>
      </c>
      <c r="C22">
        <v>0</v>
      </c>
      <c r="D22">
        <v>0</v>
      </c>
      <c r="E22">
        <v>0</v>
      </c>
      <c r="F22">
        <v>0</v>
      </c>
      <c r="G22">
        <v>1</v>
      </c>
      <c r="H22">
        <v>1</v>
      </c>
      <c r="I22">
        <v>1</v>
      </c>
      <c r="J22">
        <v>1</v>
      </c>
      <c r="K22">
        <v>0</v>
      </c>
      <c r="L22">
        <v>0</v>
      </c>
      <c r="M22">
        <v>0</v>
      </c>
      <c r="N22">
        <v>0</v>
      </c>
      <c r="O22">
        <v>0</v>
      </c>
      <c r="P22">
        <v>1</v>
      </c>
      <c r="Q22">
        <v>0</v>
      </c>
      <c r="R22">
        <v>0</v>
      </c>
      <c r="S22">
        <v>1</v>
      </c>
      <c r="T22">
        <v>1</v>
      </c>
      <c r="U22">
        <v>1</v>
      </c>
      <c r="V22">
        <v>0</v>
      </c>
      <c r="W22">
        <v>0</v>
      </c>
      <c r="X22">
        <v>1</v>
      </c>
      <c r="Y22">
        <v>0</v>
      </c>
      <c r="Z22">
        <v>1</v>
      </c>
      <c r="AA22">
        <v>1</v>
      </c>
      <c r="AB22">
        <v>1</v>
      </c>
      <c r="AC22">
        <v>1</v>
      </c>
      <c r="AD22">
        <v>1</v>
      </c>
      <c r="AE22">
        <v>0</v>
      </c>
      <c r="AF22">
        <v>0</v>
      </c>
      <c r="AG22" s="74">
        <v>1</v>
      </c>
      <c r="AH22">
        <v>1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1</v>
      </c>
      <c r="AO22">
        <v>1</v>
      </c>
      <c r="AP22">
        <v>1</v>
      </c>
      <c r="AQ22">
        <v>1</v>
      </c>
      <c r="AR22">
        <v>1</v>
      </c>
      <c r="AS22">
        <v>0</v>
      </c>
      <c r="AT22">
        <v>1</v>
      </c>
      <c r="AU22">
        <v>1</v>
      </c>
      <c r="AV22">
        <v>0</v>
      </c>
      <c r="AW22">
        <v>0</v>
      </c>
      <c r="AX22">
        <v>1</v>
      </c>
      <c r="AY22">
        <v>1</v>
      </c>
      <c r="AZ22">
        <v>0</v>
      </c>
      <c r="BA22">
        <v>0</v>
      </c>
      <c r="BB22">
        <v>0</v>
      </c>
      <c r="BC22">
        <v>1</v>
      </c>
      <c r="BD22">
        <v>1</v>
      </c>
      <c r="BE22">
        <v>0</v>
      </c>
      <c r="BF22">
        <v>1</v>
      </c>
      <c r="BG22">
        <v>1</v>
      </c>
      <c r="BH22">
        <v>0</v>
      </c>
      <c r="BI22">
        <v>0</v>
      </c>
      <c r="BJ22">
        <v>0</v>
      </c>
      <c r="BK22">
        <v>0</v>
      </c>
    </row>
    <row r="23" spans="1:63" x14ac:dyDescent="0.2">
      <c r="A23" s="74" t="s">
        <v>1161</v>
      </c>
      <c r="B23">
        <v>1</v>
      </c>
      <c r="C23">
        <v>1</v>
      </c>
      <c r="D23">
        <v>1</v>
      </c>
      <c r="E23">
        <v>0</v>
      </c>
      <c r="F23">
        <v>1</v>
      </c>
      <c r="G23">
        <v>1</v>
      </c>
      <c r="H23">
        <v>0</v>
      </c>
      <c r="I23">
        <v>1</v>
      </c>
      <c r="J23">
        <v>1</v>
      </c>
      <c r="K23">
        <v>0</v>
      </c>
      <c r="L23">
        <v>1</v>
      </c>
      <c r="M23">
        <v>0</v>
      </c>
      <c r="N23">
        <v>1</v>
      </c>
      <c r="O23">
        <v>1</v>
      </c>
      <c r="P23">
        <v>0</v>
      </c>
      <c r="Q23">
        <v>1</v>
      </c>
      <c r="R23">
        <v>0</v>
      </c>
      <c r="S23">
        <v>1</v>
      </c>
      <c r="T23">
        <v>1</v>
      </c>
      <c r="U23">
        <v>1</v>
      </c>
      <c r="V23">
        <v>0</v>
      </c>
      <c r="W23">
        <v>1</v>
      </c>
      <c r="X23">
        <v>1</v>
      </c>
      <c r="Y23">
        <v>0</v>
      </c>
      <c r="Z23">
        <v>1</v>
      </c>
      <c r="AA23">
        <v>1</v>
      </c>
      <c r="AB23">
        <v>1</v>
      </c>
      <c r="AC23">
        <v>1</v>
      </c>
      <c r="AD23">
        <v>1</v>
      </c>
      <c r="AE23">
        <v>1</v>
      </c>
      <c r="AF23">
        <v>0</v>
      </c>
      <c r="AG23" s="74">
        <v>1</v>
      </c>
      <c r="AH23">
        <v>0</v>
      </c>
      <c r="AI23">
        <v>1</v>
      </c>
      <c r="AJ23">
        <v>0</v>
      </c>
      <c r="AK23">
        <v>0</v>
      </c>
      <c r="AL23">
        <v>0</v>
      </c>
      <c r="AM23">
        <v>0</v>
      </c>
      <c r="AN23">
        <v>1</v>
      </c>
      <c r="AO23">
        <v>0</v>
      </c>
      <c r="AP23">
        <v>1</v>
      </c>
      <c r="AQ23">
        <v>1</v>
      </c>
      <c r="AR23">
        <v>1</v>
      </c>
      <c r="AS23">
        <v>1</v>
      </c>
      <c r="AT23">
        <v>1</v>
      </c>
      <c r="AU23">
        <v>1</v>
      </c>
      <c r="AV23">
        <v>0</v>
      </c>
      <c r="AW23">
        <v>1</v>
      </c>
      <c r="AX23">
        <v>1</v>
      </c>
      <c r="AY23">
        <v>1</v>
      </c>
      <c r="AZ23">
        <v>0</v>
      </c>
      <c r="BA23">
        <v>0</v>
      </c>
      <c r="BB23">
        <v>1</v>
      </c>
      <c r="BC23">
        <v>1</v>
      </c>
      <c r="BD23">
        <v>1</v>
      </c>
      <c r="BE23">
        <v>1</v>
      </c>
      <c r="BF23">
        <v>1</v>
      </c>
      <c r="BG23">
        <v>1</v>
      </c>
      <c r="BH23">
        <v>1</v>
      </c>
      <c r="BI23">
        <v>1</v>
      </c>
      <c r="BJ23">
        <v>1</v>
      </c>
      <c r="BK23">
        <v>0</v>
      </c>
    </row>
    <row r="24" spans="1:63" x14ac:dyDescent="0.2">
      <c r="A24" s="74" t="s">
        <v>1162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1</v>
      </c>
      <c r="AF24">
        <v>0</v>
      </c>
      <c r="AG24" s="7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</row>
    <row r="25" spans="1:63" x14ac:dyDescent="0.2">
      <c r="A25" s="74" t="s">
        <v>1163</v>
      </c>
      <c r="B25">
        <v>0</v>
      </c>
      <c r="C25">
        <v>0</v>
      </c>
      <c r="D25">
        <v>0</v>
      </c>
      <c r="E25">
        <v>0</v>
      </c>
      <c r="F25">
        <v>1</v>
      </c>
      <c r="G25">
        <v>1</v>
      </c>
      <c r="H25">
        <v>0</v>
      </c>
      <c r="I25">
        <v>1</v>
      </c>
      <c r="J25">
        <v>1</v>
      </c>
      <c r="K25">
        <v>0</v>
      </c>
      <c r="L25">
        <v>1</v>
      </c>
      <c r="M25">
        <v>0</v>
      </c>
      <c r="N25">
        <v>0</v>
      </c>
      <c r="O25">
        <v>1</v>
      </c>
      <c r="P25">
        <v>0</v>
      </c>
      <c r="Q25">
        <v>0</v>
      </c>
      <c r="R25">
        <v>0</v>
      </c>
      <c r="S25">
        <v>1</v>
      </c>
      <c r="T25">
        <v>1</v>
      </c>
      <c r="U25">
        <v>1</v>
      </c>
      <c r="V25">
        <v>0</v>
      </c>
      <c r="W25">
        <v>1</v>
      </c>
      <c r="X25">
        <v>1</v>
      </c>
      <c r="Y25">
        <v>1</v>
      </c>
      <c r="Z25">
        <v>0</v>
      </c>
      <c r="AA25">
        <v>1</v>
      </c>
      <c r="AB25">
        <v>0</v>
      </c>
      <c r="AC25">
        <v>1</v>
      </c>
      <c r="AD25">
        <v>1</v>
      </c>
      <c r="AE25">
        <v>0</v>
      </c>
      <c r="AF25">
        <v>0</v>
      </c>
      <c r="AG25" s="74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1</v>
      </c>
      <c r="AO25">
        <v>0</v>
      </c>
      <c r="AP25">
        <v>0</v>
      </c>
      <c r="AQ25">
        <v>0</v>
      </c>
      <c r="AR25">
        <v>1</v>
      </c>
      <c r="AS25">
        <v>1</v>
      </c>
      <c r="AT25">
        <v>1</v>
      </c>
      <c r="AU25">
        <v>0</v>
      </c>
      <c r="AV25">
        <v>0</v>
      </c>
      <c r="AW25">
        <v>1</v>
      </c>
      <c r="AX25">
        <v>0</v>
      </c>
      <c r="AY25">
        <v>1</v>
      </c>
      <c r="AZ25">
        <v>1</v>
      </c>
      <c r="BA25">
        <v>1</v>
      </c>
      <c r="BB25">
        <v>1</v>
      </c>
      <c r="BC25">
        <v>1</v>
      </c>
      <c r="BD25">
        <v>1</v>
      </c>
      <c r="BE25">
        <v>0</v>
      </c>
      <c r="BF25">
        <v>0</v>
      </c>
      <c r="BG25">
        <v>0</v>
      </c>
      <c r="BH25">
        <v>1</v>
      </c>
      <c r="BI25">
        <v>1</v>
      </c>
      <c r="BJ25">
        <v>1</v>
      </c>
      <c r="BK25">
        <v>0</v>
      </c>
    </row>
    <row r="26" spans="1:63" x14ac:dyDescent="0.2">
      <c r="A26" s="74" t="s">
        <v>1164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1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1</v>
      </c>
      <c r="AF26">
        <v>0</v>
      </c>
      <c r="AG26" s="74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1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</row>
    <row r="27" spans="1:63" x14ac:dyDescent="0.2">
      <c r="A27" s="74" t="s">
        <v>1165</v>
      </c>
      <c r="B27">
        <v>1</v>
      </c>
      <c r="C27">
        <v>0</v>
      </c>
      <c r="D27">
        <v>0</v>
      </c>
      <c r="E27">
        <v>0</v>
      </c>
      <c r="F27">
        <v>0</v>
      </c>
      <c r="G27">
        <v>1</v>
      </c>
      <c r="H27">
        <v>1</v>
      </c>
      <c r="I27">
        <v>1</v>
      </c>
      <c r="J27">
        <v>1</v>
      </c>
      <c r="K27">
        <v>0</v>
      </c>
      <c r="L27">
        <v>0</v>
      </c>
      <c r="M27">
        <v>0</v>
      </c>
      <c r="N27">
        <v>0</v>
      </c>
      <c r="O27">
        <v>1</v>
      </c>
      <c r="P27">
        <v>0</v>
      </c>
      <c r="Q27">
        <v>1</v>
      </c>
      <c r="R27">
        <v>0</v>
      </c>
      <c r="S27">
        <v>1</v>
      </c>
      <c r="T27">
        <v>1</v>
      </c>
      <c r="U27">
        <v>1</v>
      </c>
      <c r="V27">
        <v>0</v>
      </c>
      <c r="W27">
        <v>0</v>
      </c>
      <c r="X27">
        <v>1</v>
      </c>
      <c r="Y27">
        <v>0</v>
      </c>
      <c r="Z27">
        <v>1</v>
      </c>
      <c r="AA27">
        <v>1</v>
      </c>
      <c r="AB27">
        <v>1</v>
      </c>
      <c r="AC27">
        <v>1</v>
      </c>
      <c r="AD27">
        <v>1</v>
      </c>
      <c r="AE27">
        <v>1</v>
      </c>
      <c r="AF27">
        <v>0</v>
      </c>
      <c r="AG27" s="74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1</v>
      </c>
      <c r="AO27">
        <v>0</v>
      </c>
      <c r="AP27">
        <v>0</v>
      </c>
      <c r="AQ27">
        <v>1</v>
      </c>
      <c r="AR27">
        <v>1</v>
      </c>
      <c r="AS27">
        <v>1</v>
      </c>
      <c r="AT27">
        <v>1</v>
      </c>
      <c r="AU27">
        <v>0</v>
      </c>
      <c r="AV27">
        <v>0</v>
      </c>
      <c r="AW27">
        <v>0</v>
      </c>
      <c r="AX27">
        <v>1</v>
      </c>
      <c r="AY27">
        <v>1</v>
      </c>
      <c r="AZ27">
        <v>0</v>
      </c>
      <c r="BA27">
        <v>0</v>
      </c>
      <c r="BB27">
        <v>0</v>
      </c>
      <c r="BC27">
        <v>1</v>
      </c>
      <c r="BD27">
        <v>1</v>
      </c>
      <c r="BE27">
        <v>0</v>
      </c>
      <c r="BF27">
        <v>1</v>
      </c>
      <c r="BG27">
        <v>1</v>
      </c>
      <c r="BH27">
        <v>0</v>
      </c>
      <c r="BI27">
        <v>1</v>
      </c>
      <c r="BJ27">
        <v>1</v>
      </c>
      <c r="BK27">
        <v>0</v>
      </c>
    </row>
    <row r="28" spans="1:63" x14ac:dyDescent="0.2">
      <c r="A28" s="74" t="s">
        <v>1166</v>
      </c>
      <c r="B28">
        <v>1</v>
      </c>
      <c r="C28">
        <v>1</v>
      </c>
      <c r="D28">
        <v>1</v>
      </c>
      <c r="E28">
        <v>0</v>
      </c>
      <c r="F28">
        <v>1</v>
      </c>
      <c r="G28">
        <v>1</v>
      </c>
      <c r="H28">
        <v>1</v>
      </c>
      <c r="I28">
        <v>1</v>
      </c>
      <c r="J28">
        <v>1</v>
      </c>
      <c r="K28">
        <v>0</v>
      </c>
      <c r="L28">
        <v>1</v>
      </c>
      <c r="M28">
        <v>0</v>
      </c>
      <c r="N28">
        <v>0</v>
      </c>
      <c r="O28">
        <v>1</v>
      </c>
      <c r="P28">
        <v>0</v>
      </c>
      <c r="Q28">
        <v>0</v>
      </c>
      <c r="R28">
        <v>0</v>
      </c>
      <c r="S28">
        <v>1</v>
      </c>
      <c r="T28">
        <v>1</v>
      </c>
      <c r="U28">
        <v>1</v>
      </c>
      <c r="V28">
        <v>0</v>
      </c>
      <c r="W28">
        <v>1</v>
      </c>
      <c r="X28">
        <v>1</v>
      </c>
      <c r="Y28">
        <v>0</v>
      </c>
      <c r="Z28">
        <v>1</v>
      </c>
      <c r="AA28">
        <v>0</v>
      </c>
      <c r="AB28">
        <v>1</v>
      </c>
      <c r="AC28">
        <v>1</v>
      </c>
      <c r="AD28">
        <v>1</v>
      </c>
      <c r="AE28">
        <v>1</v>
      </c>
      <c r="AF28">
        <v>0</v>
      </c>
      <c r="AG28" s="74">
        <v>0</v>
      </c>
      <c r="AH28">
        <v>0</v>
      </c>
      <c r="AI28">
        <v>1</v>
      </c>
      <c r="AJ28">
        <v>0</v>
      </c>
      <c r="AK28">
        <v>0</v>
      </c>
      <c r="AL28">
        <v>0</v>
      </c>
      <c r="AM28">
        <v>0</v>
      </c>
      <c r="AN28">
        <v>1</v>
      </c>
      <c r="AO28">
        <v>0</v>
      </c>
      <c r="AP28">
        <v>0</v>
      </c>
      <c r="AQ28">
        <v>1</v>
      </c>
      <c r="AR28">
        <v>1</v>
      </c>
      <c r="AS28">
        <v>1</v>
      </c>
      <c r="AT28">
        <v>1</v>
      </c>
      <c r="AU28">
        <v>0</v>
      </c>
      <c r="AV28">
        <v>0</v>
      </c>
      <c r="AW28">
        <v>1</v>
      </c>
      <c r="AX28">
        <v>0</v>
      </c>
      <c r="AY28">
        <v>1</v>
      </c>
      <c r="AZ28">
        <v>0</v>
      </c>
      <c r="BA28">
        <v>0</v>
      </c>
      <c r="BB28">
        <v>1</v>
      </c>
      <c r="BC28">
        <v>1</v>
      </c>
      <c r="BD28">
        <v>0</v>
      </c>
      <c r="BE28">
        <v>1</v>
      </c>
      <c r="BF28">
        <v>0</v>
      </c>
      <c r="BG28">
        <v>1</v>
      </c>
      <c r="BH28">
        <v>1</v>
      </c>
      <c r="BI28">
        <v>1</v>
      </c>
      <c r="BJ28">
        <v>1</v>
      </c>
      <c r="BK28">
        <v>0</v>
      </c>
    </row>
    <row r="29" spans="1:63" x14ac:dyDescent="0.2">
      <c r="A29" s="74" t="s">
        <v>1167</v>
      </c>
      <c r="B29">
        <v>1</v>
      </c>
      <c r="C29">
        <v>1</v>
      </c>
      <c r="D29">
        <v>1</v>
      </c>
      <c r="E29">
        <v>0</v>
      </c>
      <c r="F29">
        <v>1</v>
      </c>
      <c r="G29">
        <v>1</v>
      </c>
      <c r="H29">
        <v>1</v>
      </c>
      <c r="I29">
        <v>1</v>
      </c>
      <c r="J29">
        <v>1</v>
      </c>
      <c r="K29">
        <v>0</v>
      </c>
      <c r="L29">
        <v>1</v>
      </c>
      <c r="M29">
        <v>0</v>
      </c>
      <c r="N29">
        <v>1</v>
      </c>
      <c r="O29">
        <v>1</v>
      </c>
      <c r="P29">
        <v>0</v>
      </c>
      <c r="Q29">
        <v>1</v>
      </c>
      <c r="R29">
        <v>0</v>
      </c>
      <c r="S29">
        <v>1</v>
      </c>
      <c r="T29">
        <v>1</v>
      </c>
      <c r="U29">
        <v>1</v>
      </c>
      <c r="V29">
        <v>0</v>
      </c>
      <c r="W29">
        <v>1</v>
      </c>
      <c r="X29">
        <v>1</v>
      </c>
      <c r="Y29">
        <v>0</v>
      </c>
      <c r="Z29">
        <v>1</v>
      </c>
      <c r="AA29">
        <v>1</v>
      </c>
      <c r="AB29">
        <v>1</v>
      </c>
      <c r="AC29">
        <v>1</v>
      </c>
      <c r="AD29">
        <v>1</v>
      </c>
      <c r="AE29">
        <v>1</v>
      </c>
      <c r="AF29">
        <v>0</v>
      </c>
      <c r="AG29" s="74">
        <v>1</v>
      </c>
      <c r="AH29">
        <v>0</v>
      </c>
      <c r="AI29">
        <v>1</v>
      </c>
      <c r="AJ29">
        <v>0</v>
      </c>
      <c r="AK29">
        <v>0</v>
      </c>
      <c r="AL29">
        <v>0</v>
      </c>
      <c r="AM29">
        <v>0</v>
      </c>
      <c r="AN29">
        <v>1</v>
      </c>
      <c r="AO29">
        <v>0</v>
      </c>
      <c r="AP29">
        <v>0</v>
      </c>
      <c r="AQ29">
        <v>1</v>
      </c>
      <c r="AR29">
        <v>1</v>
      </c>
      <c r="AS29">
        <v>1</v>
      </c>
      <c r="AT29">
        <v>1</v>
      </c>
      <c r="AU29">
        <v>0</v>
      </c>
      <c r="AV29">
        <v>0</v>
      </c>
      <c r="AW29">
        <v>1</v>
      </c>
      <c r="AX29">
        <v>1</v>
      </c>
      <c r="AY29">
        <v>1</v>
      </c>
      <c r="AZ29">
        <v>0</v>
      </c>
      <c r="BA29">
        <v>0</v>
      </c>
      <c r="BB29">
        <v>1</v>
      </c>
      <c r="BC29">
        <v>1</v>
      </c>
      <c r="BD29">
        <v>1</v>
      </c>
      <c r="BE29">
        <v>1</v>
      </c>
      <c r="BF29">
        <v>0</v>
      </c>
      <c r="BG29">
        <v>1</v>
      </c>
      <c r="BH29">
        <v>1</v>
      </c>
      <c r="BI29">
        <v>1</v>
      </c>
      <c r="BJ29">
        <v>1</v>
      </c>
      <c r="BK29">
        <v>0</v>
      </c>
    </row>
    <row r="31" spans="1:63" x14ac:dyDescent="0.2">
      <c r="A31" s="74" t="s">
        <v>1172</v>
      </c>
    </row>
    <row r="32" spans="1:63" x14ac:dyDescent="0.2">
      <c r="A32" s="74" t="s">
        <v>1143</v>
      </c>
      <c r="B32" t="b">
        <f>IF(AND(EXACT(Key!$C$43,$A2),EXACT(B2,1)),TRUE(),FALSE())</f>
        <v>0</v>
      </c>
      <c r="C32" t="b">
        <f>IF(AND(EXACT(Key!$C$43,$A2),EXACT(C2,1)),TRUE(),FALSE())</f>
        <v>0</v>
      </c>
      <c r="D32" t="b">
        <f>IF(AND(EXACT(Key!$C$43,$A2),EXACT(D2,1)),TRUE(),FALSE())</f>
        <v>0</v>
      </c>
      <c r="E32" t="b">
        <f>IF(AND(EXACT(Key!$C$43,$A2),EXACT(E2,1)),TRUE(),FALSE())</f>
        <v>0</v>
      </c>
      <c r="F32" t="b">
        <f>IF(AND(EXACT(Key!$C$43,$A2),EXACT(F2,1)),TRUE(),FALSE())</f>
        <v>0</v>
      </c>
      <c r="G32" t="b">
        <f>IF(AND(EXACT(Key!$C$43,$A2),EXACT(G2,1)),TRUE(),FALSE())</f>
        <v>0</v>
      </c>
      <c r="H32" t="b">
        <f>IF(AND(EXACT(Key!$C$43,$A2),EXACT(H2,1)),TRUE(),FALSE())</f>
        <v>0</v>
      </c>
      <c r="I32" t="b">
        <f>IF(AND(EXACT(Key!$C$43,$A2),EXACT(I2,1)),TRUE(),FALSE())</f>
        <v>0</v>
      </c>
      <c r="J32" t="b">
        <f>IF(AND(EXACT(Key!$C$43,$A2),EXACT(J2,1)),TRUE(),FALSE())</f>
        <v>0</v>
      </c>
      <c r="K32" t="b">
        <f>IF(AND(EXACT(Key!$C$43,$A2),EXACT(K2,1)),TRUE(),FALSE())</f>
        <v>0</v>
      </c>
      <c r="L32" t="b">
        <f>IF(AND(EXACT(Key!$C$43,$A2),EXACT(L2,1)),TRUE(),FALSE())</f>
        <v>0</v>
      </c>
      <c r="M32" t="b">
        <f>IF(AND(EXACT(Key!$C$43,$A2),EXACT(M2,1)),TRUE(),FALSE())</f>
        <v>0</v>
      </c>
      <c r="N32" t="b">
        <f>IF(AND(EXACT(Key!$C$43,$A2),EXACT(N2,1)),TRUE(),FALSE())</f>
        <v>0</v>
      </c>
      <c r="O32" t="b">
        <f>IF(AND(EXACT(Key!$C$43,$A2),EXACT(O2,1)),TRUE(),FALSE())</f>
        <v>0</v>
      </c>
      <c r="P32" t="b">
        <f>IF(AND(EXACT(Key!$C$43,$A2),EXACT(P2,1)),TRUE(),FALSE())</f>
        <v>0</v>
      </c>
      <c r="Q32" t="b">
        <f>IF(AND(EXACT(Key!$C$43,$A2),EXACT(Q2,1)),TRUE(),FALSE())</f>
        <v>0</v>
      </c>
      <c r="R32" t="b">
        <f>IF(AND(EXACT(Key!$C$43,$A2),EXACT(R2,1)),TRUE(),FALSE())</f>
        <v>0</v>
      </c>
      <c r="S32" t="b">
        <f>IF(AND(EXACT(Key!$C$43,$A2),EXACT(S2,1)),TRUE(),FALSE())</f>
        <v>0</v>
      </c>
      <c r="T32" t="b">
        <f>IF(AND(EXACT(Key!$C$43,$A2),EXACT(T2,1)),TRUE(),FALSE())</f>
        <v>0</v>
      </c>
      <c r="U32" t="b">
        <f>IF(AND(EXACT(Key!$C$43,$A2),EXACT(U2,1)),TRUE(),FALSE())</f>
        <v>0</v>
      </c>
      <c r="V32" t="b">
        <f>IF(AND(EXACT(Key!$C$43,$A2),EXACT(V2,1)),TRUE(),FALSE())</f>
        <v>0</v>
      </c>
      <c r="W32" t="b">
        <f>IF(AND(EXACT(Key!$C$43,$A2),EXACT(W2,1)),TRUE(),FALSE())</f>
        <v>0</v>
      </c>
      <c r="X32" t="b">
        <f>IF(AND(EXACT(Key!$C$43,$A2),EXACT(X2,1)),TRUE(),FALSE())</f>
        <v>0</v>
      </c>
      <c r="Y32" t="b">
        <f>IF(AND(EXACT(Key!$C$43,$A2),EXACT(Y2,1)),TRUE(),FALSE())</f>
        <v>0</v>
      </c>
      <c r="Z32" t="b">
        <f>IF(AND(EXACT(Key!$C$43,$A2),EXACT(Z2,1)),TRUE(),FALSE())</f>
        <v>0</v>
      </c>
      <c r="AA32" t="b">
        <f>IF(AND(EXACT(Key!$C$43,$A2),EXACT(AA2,1)),TRUE(),FALSE())</f>
        <v>0</v>
      </c>
      <c r="AB32" t="b">
        <f>IF(AND(EXACT(Key!$C$43,$A2),EXACT(AB2,1)),TRUE(),FALSE())</f>
        <v>0</v>
      </c>
      <c r="AC32" t="b">
        <f>IF(AND(EXACT(Key!$C$43,$A2),EXACT(AC2,1)),TRUE(),FALSE())</f>
        <v>0</v>
      </c>
      <c r="AD32" t="b">
        <f>IF(AND(EXACT(Key!$C$43,$A2),EXACT(AD2,1)),TRUE(),FALSE())</f>
        <v>0</v>
      </c>
      <c r="AE32" t="b">
        <f>IF(AND(EXACT(Key!$C$43,$A2),EXACT(AE2,1)),TRUE(),FALSE())</f>
        <v>0</v>
      </c>
      <c r="AF32" t="b">
        <f>IF(AND(EXACT(Key!$C$43,$A2),EXACT(AF2,1)),TRUE(),FALSE())</f>
        <v>0</v>
      </c>
      <c r="AG32" t="b">
        <f>IF(AND(EXACT(Key!$C$43,$A2),EXACT(AG2,1)),TRUE(),FALSE())</f>
        <v>0</v>
      </c>
      <c r="AH32" t="b">
        <f>IF(AND(EXACT(Key!$C$43,$A2),EXACT(AH2,1)),TRUE(),FALSE())</f>
        <v>0</v>
      </c>
      <c r="AI32" t="b">
        <f>IF(AND(EXACT(Key!$C$43,$A2),EXACT(AI2,1)),TRUE(),FALSE())</f>
        <v>0</v>
      </c>
      <c r="AJ32" t="b">
        <f>IF(AND(EXACT(Key!$C$43,$A2),EXACT(AJ2,1)),TRUE(),FALSE())</f>
        <v>0</v>
      </c>
      <c r="AK32" t="b">
        <f>IF(AND(EXACT(Key!$C$43,$A2),EXACT(AK2,1)),TRUE(),FALSE())</f>
        <v>0</v>
      </c>
      <c r="AL32" t="b">
        <f>IF(AND(EXACT(Key!$C$43,$A2),EXACT(AL2,1)),TRUE(),FALSE())</f>
        <v>0</v>
      </c>
      <c r="AM32" t="b">
        <f>IF(AND(EXACT(Key!$C$43,$A2),EXACT(AM2,1)),TRUE(),FALSE())</f>
        <v>0</v>
      </c>
      <c r="AN32" t="b">
        <f>IF(AND(EXACT(Key!$C$43,$A2),EXACT(AN2,1)),TRUE(),FALSE())</f>
        <v>0</v>
      </c>
      <c r="AO32" t="b">
        <f>IF(AND(EXACT(Key!$C$43,$A2),EXACT(AO2,1)),TRUE(),FALSE())</f>
        <v>0</v>
      </c>
      <c r="AP32" t="b">
        <f>IF(AND(EXACT(Key!$C$43,$A2),EXACT(AP2,1)),TRUE(),FALSE())</f>
        <v>0</v>
      </c>
      <c r="AQ32" t="b">
        <f>IF(AND(EXACT(Key!$C$43,$A2),EXACT(AQ2,1)),TRUE(),FALSE())</f>
        <v>0</v>
      </c>
      <c r="AR32" t="b">
        <f>IF(AND(EXACT(Key!$C$43,$A2),EXACT(AR2,1)),TRUE(),FALSE())</f>
        <v>0</v>
      </c>
      <c r="AS32" t="b">
        <f>IF(AND(EXACT(Key!$C$43,$A2),EXACT(AS2,1)),TRUE(),FALSE())</f>
        <v>0</v>
      </c>
      <c r="AT32" t="b">
        <f>IF(AND(EXACT(Key!$C$43,$A2),EXACT(AT2,1)),TRUE(),FALSE())</f>
        <v>0</v>
      </c>
      <c r="AU32" t="b">
        <f>IF(AND(EXACT(Key!$C$43,$A2),EXACT(AU2,1)),TRUE(),FALSE())</f>
        <v>0</v>
      </c>
      <c r="AV32" t="b">
        <f>IF(AND(EXACT(Key!$C$43,$A2),EXACT(AV2,1)),TRUE(),FALSE())</f>
        <v>0</v>
      </c>
      <c r="AW32" t="b">
        <f>IF(AND(EXACT(Key!$C$43,$A2),EXACT(AW2,1)),TRUE(),FALSE())</f>
        <v>0</v>
      </c>
      <c r="AX32" t="b">
        <f>IF(AND(EXACT(Key!$C$43,$A2),EXACT(AX2,1)),TRUE(),FALSE())</f>
        <v>0</v>
      </c>
      <c r="AY32" t="b">
        <f>IF(AND(EXACT(Key!$C$43,$A2),EXACT(AY2,1)),TRUE(),FALSE())</f>
        <v>0</v>
      </c>
      <c r="AZ32" t="b">
        <f>IF(AND(EXACT(Key!$C$43,$A2),EXACT(AZ2,1)),TRUE(),FALSE())</f>
        <v>0</v>
      </c>
      <c r="BA32" t="b">
        <f>IF(AND(EXACT(Key!$C$43,$A2),EXACT(BA2,1)),TRUE(),FALSE())</f>
        <v>0</v>
      </c>
      <c r="BB32" t="b">
        <f>IF(AND(EXACT(Key!$C$43,$A2),EXACT(BB2,1)),TRUE(),FALSE())</f>
        <v>0</v>
      </c>
      <c r="BC32" t="b">
        <f>IF(AND(EXACT(Key!$C$43,$A2),EXACT(BC2,1)),TRUE(),FALSE())</f>
        <v>0</v>
      </c>
      <c r="BD32" t="b">
        <f>IF(AND(EXACT(Key!$C$43,$A2),EXACT(BD2,1)),TRUE(),FALSE())</f>
        <v>0</v>
      </c>
      <c r="BE32" t="b">
        <f>IF(AND(EXACT(Key!$C$43,$A2),EXACT(BE2,1)),TRUE(),FALSE())</f>
        <v>0</v>
      </c>
      <c r="BF32" t="b">
        <f>IF(AND(EXACT(Key!$C$43,$A2),EXACT(BF2,1)),TRUE(),FALSE())</f>
        <v>0</v>
      </c>
      <c r="BG32" t="b">
        <f>IF(AND(EXACT(Key!$C$43,$A2),EXACT(BG2,1)),TRUE(),FALSE())</f>
        <v>0</v>
      </c>
      <c r="BH32" t="b">
        <f>IF(AND(EXACT(Key!$C$43,$A2),EXACT(BH2,1)),TRUE(),FALSE())</f>
        <v>0</v>
      </c>
      <c r="BI32" t="b">
        <f>IF(AND(EXACT(Key!$C$43,$A2),EXACT(BI2,1)),TRUE(),FALSE())</f>
        <v>0</v>
      </c>
      <c r="BJ32" t="b">
        <f>IF(AND(EXACT(Key!$C$43,$A2),EXACT(BJ2,1)),TRUE(),FALSE())</f>
        <v>0</v>
      </c>
      <c r="BK32" t="b">
        <f>IF(AND(EXACT(Key!$C$43,$A2),EXACT(BK2,1)),TRUE(),FALSE())</f>
        <v>0</v>
      </c>
    </row>
    <row r="33" spans="1:63" x14ac:dyDescent="0.2">
      <c r="A33" s="74" t="s">
        <v>1144</v>
      </c>
      <c r="B33" t="b">
        <f>IF(AND(EXACT(Key!$C$43,$A3),EXACT(B3,1)),TRUE(),FALSE())</f>
        <v>0</v>
      </c>
      <c r="C33" t="b">
        <f>IF(AND(EXACT(Key!$C$43,$A3),EXACT(C3,1)),TRUE(),FALSE())</f>
        <v>0</v>
      </c>
      <c r="D33" t="b">
        <f>IF(AND(EXACT(Key!$C$43,$A3),EXACT(D3,1)),TRUE(),FALSE())</f>
        <v>0</v>
      </c>
      <c r="E33" t="b">
        <f>IF(AND(EXACT(Key!$C$43,$A3),EXACT(E3,1)),TRUE(),FALSE())</f>
        <v>0</v>
      </c>
      <c r="F33" t="b">
        <f>IF(AND(EXACT(Key!$C$43,$A3),EXACT(F3,1)),TRUE(),FALSE())</f>
        <v>0</v>
      </c>
      <c r="G33" t="b">
        <f>IF(AND(EXACT(Key!$C$43,$A3),EXACT(G3,1)),TRUE(),FALSE())</f>
        <v>0</v>
      </c>
      <c r="H33" t="b">
        <f>IF(AND(EXACT(Key!$C$43,$A3),EXACT(H3,1)),TRUE(),FALSE())</f>
        <v>0</v>
      </c>
      <c r="I33" t="b">
        <f>IF(AND(EXACT(Key!$C$43,$A3),EXACT(I3,1)),TRUE(),FALSE())</f>
        <v>0</v>
      </c>
      <c r="J33" t="b">
        <f>IF(AND(EXACT(Key!$C$43,$A3),EXACT(J3,1)),TRUE(),FALSE())</f>
        <v>0</v>
      </c>
      <c r="K33" t="b">
        <f>IF(AND(EXACT(Key!$C$43,$A3),EXACT(K3,1)),TRUE(),FALSE())</f>
        <v>0</v>
      </c>
      <c r="L33" t="b">
        <f>IF(AND(EXACT(Key!$C$43,$A3),EXACT(L3,1)),TRUE(),FALSE())</f>
        <v>0</v>
      </c>
      <c r="M33" t="b">
        <f>IF(AND(EXACT(Key!$C$43,$A3),EXACT(M3,1)),TRUE(),FALSE())</f>
        <v>0</v>
      </c>
      <c r="N33" t="b">
        <f>IF(AND(EXACT(Key!$C$43,$A3),EXACT(N3,1)),TRUE(),FALSE())</f>
        <v>0</v>
      </c>
      <c r="O33" t="b">
        <f>IF(AND(EXACT(Key!$C$43,$A3),EXACT(O3,1)),TRUE(),FALSE())</f>
        <v>0</v>
      </c>
      <c r="P33" t="b">
        <f>IF(AND(EXACT(Key!$C$43,$A3),EXACT(P3,1)),TRUE(),FALSE())</f>
        <v>0</v>
      </c>
      <c r="Q33" t="b">
        <f>IF(AND(EXACT(Key!$C$43,$A3),EXACT(Q3,1)),TRUE(),FALSE())</f>
        <v>0</v>
      </c>
      <c r="R33" t="b">
        <f>IF(AND(EXACT(Key!$C$43,$A3),EXACT(R3,1)),TRUE(),FALSE())</f>
        <v>0</v>
      </c>
      <c r="S33" t="b">
        <f>IF(AND(EXACT(Key!$C$43,$A3),EXACT(S3,1)),TRUE(),FALSE())</f>
        <v>0</v>
      </c>
      <c r="T33" t="b">
        <f>IF(AND(EXACT(Key!$C$43,$A3),EXACT(T3,1)),TRUE(),FALSE())</f>
        <v>0</v>
      </c>
      <c r="U33" t="b">
        <f>IF(AND(EXACT(Key!$C$43,$A3),EXACT(U3,1)),TRUE(),FALSE())</f>
        <v>0</v>
      </c>
      <c r="V33" t="b">
        <f>IF(AND(EXACT(Key!$C$43,$A3),EXACT(V3,1)),TRUE(),FALSE())</f>
        <v>0</v>
      </c>
      <c r="W33" t="b">
        <f>IF(AND(EXACT(Key!$C$43,$A3),EXACT(W3,1)),TRUE(),FALSE())</f>
        <v>0</v>
      </c>
      <c r="X33" t="b">
        <f>IF(AND(EXACT(Key!$C$43,$A3),EXACT(X3,1)),TRUE(),FALSE())</f>
        <v>0</v>
      </c>
      <c r="Y33" t="b">
        <f>IF(AND(EXACT(Key!$C$43,$A3),EXACT(Y3,1)),TRUE(),FALSE())</f>
        <v>0</v>
      </c>
      <c r="Z33" t="b">
        <f>IF(AND(EXACT(Key!$C$43,$A3),EXACT(Z3,1)),TRUE(),FALSE())</f>
        <v>0</v>
      </c>
      <c r="AA33" t="b">
        <f>IF(AND(EXACT(Key!$C$43,$A3),EXACT(AA3,1)),TRUE(),FALSE())</f>
        <v>0</v>
      </c>
      <c r="AB33" t="b">
        <f>IF(AND(EXACT(Key!$C$43,$A3),EXACT(AB3,1)),TRUE(),FALSE())</f>
        <v>0</v>
      </c>
      <c r="AC33" t="b">
        <f>IF(AND(EXACT(Key!$C$43,$A3),EXACT(AC3,1)),TRUE(),FALSE())</f>
        <v>0</v>
      </c>
      <c r="AD33" t="b">
        <f>IF(AND(EXACT(Key!$C$43,$A3),EXACT(AD3,1)),TRUE(),FALSE())</f>
        <v>0</v>
      </c>
      <c r="AE33" t="b">
        <f>IF(AND(EXACT(Key!$C$43,$A3),EXACT(AE3,1)),TRUE(),FALSE())</f>
        <v>0</v>
      </c>
      <c r="AF33" t="b">
        <f>IF(AND(EXACT(Key!$C$43,$A3),EXACT(AF3,1)),TRUE(),FALSE())</f>
        <v>0</v>
      </c>
      <c r="AG33" t="b">
        <f>IF(AND(EXACT(Key!$C$43,$A3),EXACT(AG3,1)),TRUE(),FALSE())</f>
        <v>0</v>
      </c>
      <c r="AH33" t="b">
        <f>IF(AND(EXACT(Key!$C$43,$A3),EXACT(AH3,1)),TRUE(),FALSE())</f>
        <v>0</v>
      </c>
      <c r="AI33" t="b">
        <f>IF(AND(EXACT(Key!$C$43,$A3),EXACT(AI3,1)),TRUE(),FALSE())</f>
        <v>0</v>
      </c>
      <c r="AJ33" t="b">
        <f>IF(AND(EXACT(Key!$C$43,$A3),EXACT(AJ3,1)),TRUE(),FALSE())</f>
        <v>0</v>
      </c>
      <c r="AK33" t="b">
        <f>IF(AND(EXACT(Key!$C$43,$A3),EXACT(AK3,1)),TRUE(),FALSE())</f>
        <v>0</v>
      </c>
      <c r="AL33" t="b">
        <f>IF(AND(EXACT(Key!$C$43,$A3),EXACT(AL3,1)),TRUE(),FALSE())</f>
        <v>0</v>
      </c>
      <c r="AM33" t="b">
        <f>IF(AND(EXACT(Key!$C$43,$A3),EXACT(AM3,1)),TRUE(),FALSE())</f>
        <v>0</v>
      </c>
      <c r="AN33" t="b">
        <f>IF(AND(EXACT(Key!$C$43,$A3),EXACT(AN3,1)),TRUE(),FALSE())</f>
        <v>0</v>
      </c>
      <c r="AO33" t="b">
        <f>IF(AND(EXACT(Key!$C$43,$A3),EXACT(AO3,1)),TRUE(),FALSE())</f>
        <v>0</v>
      </c>
      <c r="AP33" t="b">
        <f>IF(AND(EXACT(Key!$C$43,$A3),EXACT(AP3,1)),TRUE(),FALSE())</f>
        <v>0</v>
      </c>
      <c r="AQ33" t="b">
        <f>IF(AND(EXACT(Key!$C$43,$A3),EXACT(AQ3,1)),TRUE(),FALSE())</f>
        <v>0</v>
      </c>
      <c r="AR33" t="b">
        <f>IF(AND(EXACT(Key!$C$43,$A3),EXACT(AR3,1)),TRUE(),FALSE())</f>
        <v>0</v>
      </c>
      <c r="AS33" t="b">
        <f>IF(AND(EXACT(Key!$C$43,$A3),EXACT(AS3,1)),TRUE(),FALSE())</f>
        <v>0</v>
      </c>
      <c r="AT33" t="b">
        <f>IF(AND(EXACT(Key!$C$43,$A3),EXACT(AT3,1)),TRUE(),FALSE())</f>
        <v>0</v>
      </c>
      <c r="AU33" t="b">
        <f>IF(AND(EXACT(Key!$C$43,$A3),EXACT(AU3,1)),TRUE(),FALSE())</f>
        <v>0</v>
      </c>
      <c r="AV33" t="b">
        <f>IF(AND(EXACT(Key!$C$43,$A3),EXACT(AV3,1)),TRUE(),FALSE())</f>
        <v>0</v>
      </c>
      <c r="AW33" t="b">
        <f>IF(AND(EXACT(Key!$C$43,$A3),EXACT(AW3,1)),TRUE(),FALSE())</f>
        <v>0</v>
      </c>
      <c r="AX33" t="b">
        <f>IF(AND(EXACT(Key!$C$43,$A3),EXACT(AX3,1)),TRUE(),FALSE())</f>
        <v>0</v>
      </c>
      <c r="AY33" t="b">
        <f>IF(AND(EXACT(Key!$C$43,$A3),EXACT(AY3,1)),TRUE(),FALSE())</f>
        <v>0</v>
      </c>
      <c r="AZ33" t="b">
        <f>IF(AND(EXACT(Key!$C$43,$A3),EXACT(AZ3,1)),TRUE(),FALSE())</f>
        <v>0</v>
      </c>
      <c r="BA33" t="b">
        <f>IF(AND(EXACT(Key!$C$43,$A3),EXACT(BA3,1)),TRUE(),FALSE())</f>
        <v>0</v>
      </c>
      <c r="BB33" t="b">
        <f>IF(AND(EXACT(Key!$C$43,$A3),EXACT(BB3,1)),TRUE(),FALSE())</f>
        <v>0</v>
      </c>
      <c r="BC33" t="b">
        <f>IF(AND(EXACT(Key!$C$43,$A3),EXACT(BC3,1)),TRUE(),FALSE())</f>
        <v>0</v>
      </c>
      <c r="BD33" t="b">
        <f>IF(AND(EXACT(Key!$C$43,$A3),EXACT(BD3,1)),TRUE(),FALSE())</f>
        <v>0</v>
      </c>
      <c r="BE33" t="b">
        <f>IF(AND(EXACT(Key!$C$43,$A3),EXACT(BE3,1)),TRUE(),FALSE())</f>
        <v>0</v>
      </c>
      <c r="BF33" t="b">
        <f>IF(AND(EXACT(Key!$C$43,$A3),EXACT(BF3,1)),TRUE(),FALSE())</f>
        <v>0</v>
      </c>
      <c r="BG33" t="b">
        <f>IF(AND(EXACT(Key!$C$43,$A3),EXACT(BG3,1)),TRUE(),FALSE())</f>
        <v>0</v>
      </c>
      <c r="BH33" t="b">
        <f>IF(AND(EXACT(Key!$C$43,$A3),EXACT(BH3,1)),TRUE(),FALSE())</f>
        <v>0</v>
      </c>
      <c r="BI33" t="b">
        <f>IF(AND(EXACT(Key!$C$43,$A3),EXACT(BI3,1)),TRUE(),FALSE())</f>
        <v>0</v>
      </c>
      <c r="BJ33" t="b">
        <f>IF(AND(EXACT(Key!$C$43,$A3),EXACT(BJ3,1)),TRUE(),FALSE())</f>
        <v>0</v>
      </c>
      <c r="BK33" t="b">
        <f>IF(AND(EXACT(Key!$C$43,$A3),EXACT(BK3,1)),TRUE(),FALSE())</f>
        <v>0</v>
      </c>
    </row>
    <row r="34" spans="1:63" x14ac:dyDescent="0.2">
      <c r="A34" s="74" t="s">
        <v>1145</v>
      </c>
      <c r="B34" t="b">
        <f>IF(AND(EXACT(Key!$C$43,$A4),EXACT(B4,1)),TRUE(),FALSE())</f>
        <v>0</v>
      </c>
      <c r="C34" t="b">
        <f>IF(AND(EXACT(Key!$C$43,$A4),EXACT(C4,1)),TRUE(),FALSE())</f>
        <v>0</v>
      </c>
      <c r="D34" t="b">
        <f>IF(AND(EXACT(Key!$C$43,$A4),EXACT(D4,1)),TRUE(),FALSE())</f>
        <v>0</v>
      </c>
      <c r="E34" t="b">
        <f>IF(AND(EXACT(Key!$C$43,$A4),EXACT(E4,1)),TRUE(),FALSE())</f>
        <v>0</v>
      </c>
      <c r="F34" t="b">
        <f>IF(AND(EXACT(Key!$C$43,$A4),EXACT(F4,1)),TRUE(),FALSE())</f>
        <v>0</v>
      </c>
      <c r="G34" t="b">
        <f>IF(AND(EXACT(Key!$C$43,$A4),EXACT(G4,1)),TRUE(),FALSE())</f>
        <v>0</v>
      </c>
      <c r="H34" t="b">
        <f>IF(AND(EXACT(Key!$C$43,$A4),EXACT(H4,1)),TRUE(),FALSE())</f>
        <v>0</v>
      </c>
      <c r="I34" t="b">
        <f>IF(AND(EXACT(Key!$C$43,$A4),EXACT(I4,1)),TRUE(),FALSE())</f>
        <v>0</v>
      </c>
      <c r="J34" t="b">
        <f>IF(AND(EXACT(Key!$C$43,$A4),EXACT(J4,1)),TRUE(),FALSE())</f>
        <v>0</v>
      </c>
      <c r="K34" t="b">
        <f>IF(AND(EXACT(Key!$C$43,$A4),EXACT(K4,1)),TRUE(),FALSE())</f>
        <v>0</v>
      </c>
      <c r="L34" t="b">
        <f>IF(AND(EXACT(Key!$C$43,$A4),EXACT(L4,1)),TRUE(),FALSE())</f>
        <v>0</v>
      </c>
      <c r="M34" t="b">
        <f>IF(AND(EXACT(Key!$C$43,$A4),EXACT(M4,1)),TRUE(),FALSE())</f>
        <v>0</v>
      </c>
      <c r="N34" t="b">
        <f>IF(AND(EXACT(Key!$C$43,$A4),EXACT(N4,1)),TRUE(),FALSE())</f>
        <v>0</v>
      </c>
      <c r="O34" t="b">
        <f>IF(AND(EXACT(Key!$C$43,$A4),EXACT(O4,1)),TRUE(),FALSE())</f>
        <v>0</v>
      </c>
      <c r="P34" t="b">
        <f>IF(AND(EXACT(Key!$C$43,$A4),EXACT(P4,1)),TRUE(),FALSE())</f>
        <v>0</v>
      </c>
      <c r="Q34" t="b">
        <f>IF(AND(EXACT(Key!$C$43,$A4),EXACT(Q4,1)),TRUE(),FALSE())</f>
        <v>0</v>
      </c>
      <c r="R34" t="b">
        <f>IF(AND(EXACT(Key!$C$43,$A4),EXACT(R4,1)),TRUE(),FALSE())</f>
        <v>0</v>
      </c>
      <c r="S34" t="b">
        <f>IF(AND(EXACT(Key!$C$43,$A4),EXACT(S4,1)),TRUE(),FALSE())</f>
        <v>0</v>
      </c>
      <c r="T34" t="b">
        <f>IF(AND(EXACT(Key!$C$43,$A4),EXACT(T4,1)),TRUE(),FALSE())</f>
        <v>0</v>
      </c>
      <c r="U34" t="b">
        <f>IF(AND(EXACT(Key!$C$43,$A4),EXACT(U4,1)),TRUE(),FALSE())</f>
        <v>0</v>
      </c>
      <c r="V34" t="b">
        <f>IF(AND(EXACT(Key!$C$43,$A4),EXACT(V4,1)),TRUE(),FALSE())</f>
        <v>0</v>
      </c>
      <c r="W34" t="b">
        <f>IF(AND(EXACT(Key!$C$43,$A4),EXACT(W4,1)),TRUE(),FALSE())</f>
        <v>0</v>
      </c>
      <c r="X34" t="b">
        <f>IF(AND(EXACT(Key!$C$43,$A4),EXACT(X4,1)),TRUE(),FALSE())</f>
        <v>0</v>
      </c>
      <c r="Y34" t="b">
        <f>IF(AND(EXACT(Key!$C$43,$A4),EXACT(Y4,1)),TRUE(),FALSE())</f>
        <v>0</v>
      </c>
      <c r="Z34" t="b">
        <f>IF(AND(EXACT(Key!$C$43,$A4),EXACT(Z4,1)),TRUE(),FALSE())</f>
        <v>0</v>
      </c>
      <c r="AA34" t="b">
        <f>IF(AND(EXACT(Key!$C$43,$A4),EXACT(AA4,1)),TRUE(),FALSE())</f>
        <v>0</v>
      </c>
      <c r="AB34" t="b">
        <f>IF(AND(EXACT(Key!$C$43,$A4),EXACT(AB4,1)),TRUE(),FALSE())</f>
        <v>0</v>
      </c>
      <c r="AC34" t="b">
        <f>IF(AND(EXACT(Key!$C$43,$A4),EXACT(AC4,1)),TRUE(),FALSE())</f>
        <v>0</v>
      </c>
      <c r="AD34" t="b">
        <f>IF(AND(EXACT(Key!$C$43,$A4),EXACT(AD4,1)),TRUE(),FALSE())</f>
        <v>0</v>
      </c>
      <c r="AE34" t="b">
        <f>IF(AND(EXACT(Key!$C$43,$A4),EXACT(AE4,1)),TRUE(),FALSE())</f>
        <v>0</v>
      </c>
      <c r="AF34" t="b">
        <f>IF(AND(EXACT(Key!$C$43,$A4),EXACT(AF4,1)),TRUE(),FALSE())</f>
        <v>0</v>
      </c>
      <c r="AG34" t="b">
        <f>IF(AND(EXACT(Key!$C$43,$A4),EXACT(AG4,1)),TRUE(),FALSE())</f>
        <v>0</v>
      </c>
      <c r="AH34" t="b">
        <f>IF(AND(EXACT(Key!$C$43,$A4),EXACT(AH4,1)),TRUE(),FALSE())</f>
        <v>0</v>
      </c>
      <c r="AI34" t="b">
        <f>IF(AND(EXACT(Key!$C$43,$A4),EXACT(AI4,1)),TRUE(),FALSE())</f>
        <v>0</v>
      </c>
      <c r="AJ34" t="b">
        <f>IF(AND(EXACT(Key!$C$43,$A4),EXACT(AJ4,1)),TRUE(),FALSE())</f>
        <v>0</v>
      </c>
      <c r="AK34" t="b">
        <f>IF(AND(EXACT(Key!$C$43,$A4),EXACT(AK4,1)),TRUE(),FALSE())</f>
        <v>0</v>
      </c>
      <c r="AL34" t="b">
        <f>IF(AND(EXACT(Key!$C$43,$A4),EXACT(AL4,1)),TRUE(),FALSE())</f>
        <v>0</v>
      </c>
      <c r="AM34" t="b">
        <f>IF(AND(EXACT(Key!$C$43,$A4),EXACT(AM4,1)),TRUE(),FALSE())</f>
        <v>0</v>
      </c>
      <c r="AN34" t="b">
        <f>IF(AND(EXACT(Key!$C$43,$A4),EXACT(AN4,1)),TRUE(),FALSE())</f>
        <v>0</v>
      </c>
      <c r="AO34" t="b">
        <f>IF(AND(EXACT(Key!$C$43,$A4),EXACT(AO4,1)),TRUE(),FALSE())</f>
        <v>0</v>
      </c>
      <c r="AP34" t="b">
        <f>IF(AND(EXACT(Key!$C$43,$A4),EXACT(AP4,1)),TRUE(),FALSE())</f>
        <v>0</v>
      </c>
      <c r="AQ34" t="b">
        <f>IF(AND(EXACT(Key!$C$43,$A4),EXACT(AQ4,1)),TRUE(),FALSE())</f>
        <v>0</v>
      </c>
      <c r="AR34" t="b">
        <f>IF(AND(EXACT(Key!$C$43,$A4),EXACT(AR4,1)),TRUE(),FALSE())</f>
        <v>0</v>
      </c>
      <c r="AS34" t="b">
        <f>IF(AND(EXACT(Key!$C$43,$A4),EXACT(AS4,1)),TRUE(),FALSE())</f>
        <v>0</v>
      </c>
      <c r="AT34" t="b">
        <f>IF(AND(EXACT(Key!$C$43,$A4),EXACT(AT4,1)),TRUE(),FALSE())</f>
        <v>0</v>
      </c>
      <c r="AU34" t="b">
        <f>IF(AND(EXACT(Key!$C$43,$A4),EXACT(AU4,1)),TRUE(),FALSE())</f>
        <v>0</v>
      </c>
      <c r="AV34" t="b">
        <f>IF(AND(EXACT(Key!$C$43,$A4),EXACT(AV4,1)),TRUE(),FALSE())</f>
        <v>0</v>
      </c>
      <c r="AW34" t="b">
        <f>IF(AND(EXACT(Key!$C$43,$A4),EXACT(AW4,1)),TRUE(),FALSE())</f>
        <v>0</v>
      </c>
      <c r="AX34" t="b">
        <f>IF(AND(EXACT(Key!$C$43,$A4),EXACT(AX4,1)),TRUE(),FALSE())</f>
        <v>0</v>
      </c>
      <c r="AY34" t="b">
        <f>IF(AND(EXACT(Key!$C$43,$A4),EXACT(AY4,1)),TRUE(),FALSE())</f>
        <v>0</v>
      </c>
      <c r="AZ34" t="b">
        <f>IF(AND(EXACT(Key!$C$43,$A4),EXACT(AZ4,1)),TRUE(),FALSE())</f>
        <v>0</v>
      </c>
      <c r="BA34" t="b">
        <f>IF(AND(EXACT(Key!$C$43,$A4),EXACT(BA4,1)),TRUE(),FALSE())</f>
        <v>0</v>
      </c>
      <c r="BB34" t="b">
        <f>IF(AND(EXACT(Key!$C$43,$A4),EXACT(BB4,1)),TRUE(),FALSE())</f>
        <v>0</v>
      </c>
      <c r="BC34" t="b">
        <f>IF(AND(EXACT(Key!$C$43,$A4),EXACT(BC4,1)),TRUE(),FALSE())</f>
        <v>0</v>
      </c>
      <c r="BD34" t="b">
        <f>IF(AND(EXACT(Key!$C$43,$A4),EXACT(BD4,1)),TRUE(),FALSE())</f>
        <v>0</v>
      </c>
      <c r="BE34" t="b">
        <f>IF(AND(EXACT(Key!$C$43,$A4),EXACT(BE4,1)),TRUE(),FALSE())</f>
        <v>0</v>
      </c>
      <c r="BF34" t="b">
        <f>IF(AND(EXACT(Key!$C$43,$A4),EXACT(BF4,1)),TRUE(),FALSE())</f>
        <v>0</v>
      </c>
      <c r="BG34" t="b">
        <f>IF(AND(EXACT(Key!$C$43,$A4),EXACT(BG4,1)),TRUE(),FALSE())</f>
        <v>0</v>
      </c>
      <c r="BH34" t="b">
        <f>IF(AND(EXACT(Key!$C$43,$A4),EXACT(BH4,1)),TRUE(),FALSE())</f>
        <v>0</v>
      </c>
      <c r="BI34" t="b">
        <f>IF(AND(EXACT(Key!$C$43,$A4),EXACT(BI4,1)),TRUE(),FALSE())</f>
        <v>0</v>
      </c>
      <c r="BJ34" t="b">
        <f>IF(AND(EXACT(Key!$C$43,$A4),EXACT(BJ4,1)),TRUE(),FALSE())</f>
        <v>0</v>
      </c>
      <c r="BK34" t="b">
        <f>IF(AND(EXACT(Key!$C$43,$A4),EXACT(BK4,1)),TRUE(),FALSE())</f>
        <v>0</v>
      </c>
    </row>
    <row r="35" spans="1:63" x14ac:dyDescent="0.2">
      <c r="A35" s="74" t="s">
        <v>1146</v>
      </c>
      <c r="B35" t="b">
        <f>IF(AND(EXACT(Key!$C$43,$A5),EXACT(B5,1)),TRUE(),FALSE())</f>
        <v>0</v>
      </c>
      <c r="C35" t="b">
        <f>IF(AND(EXACT(Key!$C$43,$A5),EXACT(C5,1)),TRUE(),FALSE())</f>
        <v>0</v>
      </c>
      <c r="D35" t="b">
        <f>IF(AND(EXACT(Key!$C$43,$A5),EXACT(D5,1)),TRUE(),FALSE())</f>
        <v>0</v>
      </c>
      <c r="E35" t="b">
        <f>IF(AND(EXACT(Key!$C$43,$A5),EXACT(E5,1)),TRUE(),FALSE())</f>
        <v>0</v>
      </c>
      <c r="F35" t="b">
        <f>IF(AND(EXACT(Key!$C$43,$A5),EXACT(F5,1)),TRUE(),FALSE())</f>
        <v>0</v>
      </c>
      <c r="G35" t="b">
        <f>IF(AND(EXACT(Key!$C$43,$A5),EXACT(G5,1)),TRUE(),FALSE())</f>
        <v>0</v>
      </c>
      <c r="H35" t="b">
        <f>IF(AND(EXACT(Key!$C$43,$A5),EXACT(H5,1)),TRUE(),FALSE())</f>
        <v>0</v>
      </c>
      <c r="I35" t="b">
        <f>IF(AND(EXACT(Key!$C$43,$A5),EXACT(I5,1)),TRUE(),FALSE())</f>
        <v>0</v>
      </c>
      <c r="J35" t="b">
        <f>IF(AND(EXACT(Key!$C$43,$A5),EXACT(J5,1)),TRUE(),FALSE())</f>
        <v>0</v>
      </c>
      <c r="K35" t="b">
        <f>IF(AND(EXACT(Key!$C$43,$A5),EXACT(K5,1)),TRUE(),FALSE())</f>
        <v>0</v>
      </c>
      <c r="L35" t="b">
        <f>IF(AND(EXACT(Key!$C$43,$A5),EXACT(L5,1)),TRUE(),FALSE())</f>
        <v>0</v>
      </c>
      <c r="M35" t="b">
        <f>IF(AND(EXACT(Key!$C$43,$A5),EXACT(M5,1)),TRUE(),FALSE())</f>
        <v>0</v>
      </c>
      <c r="N35" t="b">
        <f>IF(AND(EXACT(Key!$C$43,$A5),EXACT(N5,1)),TRUE(),FALSE())</f>
        <v>0</v>
      </c>
      <c r="O35" t="b">
        <f>IF(AND(EXACT(Key!$C$43,$A5),EXACT(O5,1)),TRUE(),FALSE())</f>
        <v>0</v>
      </c>
      <c r="P35" t="b">
        <f>IF(AND(EXACT(Key!$C$43,$A5),EXACT(P5,1)),TRUE(),FALSE())</f>
        <v>0</v>
      </c>
      <c r="Q35" t="b">
        <f>IF(AND(EXACT(Key!$C$43,$A5),EXACT(Q5,1)),TRUE(),FALSE())</f>
        <v>0</v>
      </c>
      <c r="R35" t="b">
        <f>IF(AND(EXACT(Key!$C$43,$A5),EXACT(R5,1)),TRUE(),FALSE())</f>
        <v>0</v>
      </c>
      <c r="S35" t="b">
        <f>IF(AND(EXACT(Key!$C$43,$A5),EXACT(S5,1)),TRUE(),FALSE())</f>
        <v>0</v>
      </c>
      <c r="T35" t="b">
        <f>IF(AND(EXACT(Key!$C$43,$A5),EXACT(T5,1)),TRUE(),FALSE())</f>
        <v>0</v>
      </c>
      <c r="U35" t="b">
        <f>IF(AND(EXACT(Key!$C$43,$A5),EXACT(U5,1)),TRUE(),FALSE())</f>
        <v>0</v>
      </c>
      <c r="V35" t="b">
        <f>IF(AND(EXACT(Key!$C$43,$A5),EXACT(V5,1)),TRUE(),FALSE())</f>
        <v>0</v>
      </c>
      <c r="W35" t="b">
        <f>IF(AND(EXACT(Key!$C$43,$A5),EXACT(W5,1)),TRUE(),FALSE())</f>
        <v>0</v>
      </c>
      <c r="X35" t="b">
        <f>IF(AND(EXACT(Key!$C$43,$A5),EXACT(X5,1)),TRUE(),FALSE())</f>
        <v>0</v>
      </c>
      <c r="Y35" t="b">
        <f>IF(AND(EXACT(Key!$C$43,$A5),EXACT(Y5,1)),TRUE(),FALSE())</f>
        <v>0</v>
      </c>
      <c r="Z35" t="b">
        <f>IF(AND(EXACT(Key!$C$43,$A5),EXACT(Z5,1)),TRUE(),FALSE())</f>
        <v>0</v>
      </c>
      <c r="AA35" t="b">
        <f>IF(AND(EXACT(Key!$C$43,$A5),EXACT(AA5,1)),TRUE(),FALSE())</f>
        <v>0</v>
      </c>
      <c r="AB35" t="b">
        <f>IF(AND(EXACT(Key!$C$43,$A5),EXACT(AB5,1)),TRUE(),FALSE())</f>
        <v>0</v>
      </c>
      <c r="AC35" t="b">
        <f>IF(AND(EXACT(Key!$C$43,$A5),EXACT(AC5,1)),TRUE(),FALSE())</f>
        <v>0</v>
      </c>
      <c r="AD35" t="b">
        <f>IF(AND(EXACT(Key!$C$43,$A5),EXACT(AD5,1)),TRUE(),FALSE())</f>
        <v>0</v>
      </c>
      <c r="AE35" t="b">
        <f>IF(AND(EXACT(Key!$C$43,$A5),EXACT(AE5,1)),TRUE(),FALSE())</f>
        <v>0</v>
      </c>
      <c r="AF35" t="b">
        <f>IF(AND(EXACT(Key!$C$43,$A5),EXACT(AF5,1)),TRUE(),FALSE())</f>
        <v>0</v>
      </c>
      <c r="AG35" t="b">
        <f>IF(AND(EXACT(Key!$C$43,$A5),EXACT(AG5,1)),TRUE(),FALSE())</f>
        <v>0</v>
      </c>
      <c r="AH35" t="b">
        <f>IF(AND(EXACT(Key!$C$43,$A5),EXACT(AH5,1)),TRUE(),FALSE())</f>
        <v>0</v>
      </c>
      <c r="AI35" t="b">
        <f>IF(AND(EXACT(Key!$C$43,$A5),EXACT(AI5,1)),TRUE(),FALSE())</f>
        <v>0</v>
      </c>
      <c r="AJ35" t="b">
        <f>IF(AND(EXACT(Key!$C$43,$A5),EXACT(AJ5,1)),TRUE(),FALSE())</f>
        <v>0</v>
      </c>
      <c r="AK35" t="b">
        <f>IF(AND(EXACT(Key!$C$43,$A5),EXACT(AK5,1)),TRUE(),FALSE())</f>
        <v>0</v>
      </c>
      <c r="AL35" t="b">
        <f>IF(AND(EXACT(Key!$C$43,$A5),EXACT(AL5,1)),TRUE(),FALSE())</f>
        <v>0</v>
      </c>
      <c r="AM35" t="b">
        <f>IF(AND(EXACT(Key!$C$43,$A5),EXACT(AM5,1)),TRUE(),FALSE())</f>
        <v>0</v>
      </c>
      <c r="AN35" t="b">
        <f>IF(AND(EXACT(Key!$C$43,$A5),EXACT(AN5,1)),TRUE(),FALSE())</f>
        <v>0</v>
      </c>
      <c r="AO35" t="b">
        <f>IF(AND(EXACT(Key!$C$43,$A5),EXACT(AO5,1)),TRUE(),FALSE())</f>
        <v>0</v>
      </c>
      <c r="AP35" t="b">
        <f>IF(AND(EXACT(Key!$C$43,$A5),EXACT(AP5,1)),TRUE(),FALSE())</f>
        <v>0</v>
      </c>
      <c r="AQ35" t="b">
        <f>IF(AND(EXACT(Key!$C$43,$A5),EXACT(AQ5,1)),TRUE(),FALSE())</f>
        <v>0</v>
      </c>
      <c r="AR35" t="b">
        <f>IF(AND(EXACT(Key!$C$43,$A5),EXACT(AR5,1)),TRUE(),FALSE())</f>
        <v>0</v>
      </c>
      <c r="AS35" t="b">
        <f>IF(AND(EXACT(Key!$C$43,$A5),EXACT(AS5,1)),TRUE(),FALSE())</f>
        <v>0</v>
      </c>
      <c r="AT35" t="b">
        <f>IF(AND(EXACT(Key!$C$43,$A5),EXACT(AT5,1)),TRUE(),FALSE())</f>
        <v>0</v>
      </c>
      <c r="AU35" t="b">
        <f>IF(AND(EXACT(Key!$C$43,$A5),EXACT(AU5,1)),TRUE(),FALSE())</f>
        <v>0</v>
      </c>
      <c r="AV35" t="b">
        <f>IF(AND(EXACT(Key!$C$43,$A5),EXACT(AV5,1)),TRUE(),FALSE())</f>
        <v>0</v>
      </c>
      <c r="AW35" t="b">
        <f>IF(AND(EXACT(Key!$C$43,$A5),EXACT(AW5,1)),TRUE(),FALSE())</f>
        <v>0</v>
      </c>
      <c r="AX35" t="b">
        <f>IF(AND(EXACT(Key!$C$43,$A5),EXACT(AX5,1)),TRUE(),FALSE())</f>
        <v>0</v>
      </c>
      <c r="AY35" t="b">
        <f>IF(AND(EXACT(Key!$C$43,$A5),EXACT(AY5,1)),TRUE(),FALSE())</f>
        <v>0</v>
      </c>
      <c r="AZ35" t="b">
        <f>IF(AND(EXACT(Key!$C$43,$A5),EXACT(AZ5,1)),TRUE(),FALSE())</f>
        <v>0</v>
      </c>
      <c r="BA35" t="b">
        <f>IF(AND(EXACT(Key!$C$43,$A5),EXACT(BA5,1)),TRUE(),FALSE())</f>
        <v>0</v>
      </c>
      <c r="BB35" t="b">
        <f>IF(AND(EXACT(Key!$C$43,$A5),EXACT(BB5,1)),TRUE(),FALSE())</f>
        <v>0</v>
      </c>
      <c r="BC35" t="b">
        <f>IF(AND(EXACT(Key!$C$43,$A5),EXACT(BC5,1)),TRUE(),FALSE())</f>
        <v>0</v>
      </c>
      <c r="BD35" t="b">
        <f>IF(AND(EXACT(Key!$C$43,$A5),EXACT(BD5,1)),TRUE(),FALSE())</f>
        <v>0</v>
      </c>
      <c r="BE35" t="b">
        <f>IF(AND(EXACT(Key!$C$43,$A5),EXACT(BE5,1)),TRUE(),FALSE())</f>
        <v>0</v>
      </c>
      <c r="BF35" t="b">
        <f>IF(AND(EXACT(Key!$C$43,$A5),EXACT(BF5,1)),TRUE(),FALSE())</f>
        <v>0</v>
      </c>
      <c r="BG35" t="b">
        <f>IF(AND(EXACT(Key!$C$43,$A5),EXACT(BG5,1)),TRUE(),FALSE())</f>
        <v>0</v>
      </c>
      <c r="BH35" t="b">
        <f>IF(AND(EXACT(Key!$C$43,$A5),EXACT(BH5,1)),TRUE(),FALSE())</f>
        <v>0</v>
      </c>
      <c r="BI35" t="b">
        <f>IF(AND(EXACT(Key!$C$43,$A5),EXACT(BI5,1)),TRUE(),FALSE())</f>
        <v>0</v>
      </c>
      <c r="BJ35" t="b">
        <f>IF(AND(EXACT(Key!$C$43,$A5),EXACT(BJ5,1)),TRUE(),FALSE())</f>
        <v>0</v>
      </c>
      <c r="BK35" t="b">
        <f>IF(AND(EXACT(Key!$C$43,$A5),EXACT(BK5,1)),TRUE(),FALSE())</f>
        <v>0</v>
      </c>
    </row>
    <row r="36" spans="1:63" x14ac:dyDescent="0.2">
      <c r="A36" s="74" t="s">
        <v>1147</v>
      </c>
      <c r="B36" t="b">
        <f>IF(AND(EXACT(Key!$C$43,$A6),EXACT(B6,1)),TRUE(),FALSE())</f>
        <v>0</v>
      </c>
      <c r="C36" t="b">
        <f>IF(AND(EXACT(Key!$C$43,$A6),EXACT(C6,1)),TRUE(),FALSE())</f>
        <v>0</v>
      </c>
      <c r="D36" t="b">
        <f>IF(AND(EXACT(Key!$C$43,$A6),EXACT(D6,1)),TRUE(),FALSE())</f>
        <v>0</v>
      </c>
      <c r="E36" t="b">
        <f>IF(AND(EXACT(Key!$C$43,$A6),EXACT(E6,1)),TRUE(),FALSE())</f>
        <v>0</v>
      </c>
      <c r="F36" t="b">
        <f>IF(AND(EXACT(Key!$C$43,$A6),EXACT(F6,1)),TRUE(),FALSE())</f>
        <v>0</v>
      </c>
      <c r="G36" t="b">
        <f>IF(AND(EXACT(Key!$C$43,$A6),EXACT(G6,1)),TRUE(),FALSE())</f>
        <v>0</v>
      </c>
      <c r="H36" t="b">
        <f>IF(AND(EXACT(Key!$C$43,$A6),EXACT(H6,1)),TRUE(),FALSE())</f>
        <v>0</v>
      </c>
      <c r="I36" t="b">
        <f>IF(AND(EXACT(Key!$C$43,$A6),EXACT(I6,1)),TRUE(),FALSE())</f>
        <v>0</v>
      </c>
      <c r="J36" t="b">
        <f>IF(AND(EXACT(Key!$C$43,$A6),EXACT(J6,1)),TRUE(),FALSE())</f>
        <v>0</v>
      </c>
      <c r="K36" t="b">
        <f>IF(AND(EXACT(Key!$C$43,$A6),EXACT(K6,1)),TRUE(),FALSE())</f>
        <v>0</v>
      </c>
      <c r="L36" t="b">
        <f>IF(AND(EXACT(Key!$C$43,$A6),EXACT(L6,1)),TRUE(),FALSE())</f>
        <v>0</v>
      </c>
      <c r="M36" t="b">
        <f>IF(AND(EXACT(Key!$C$43,$A6),EXACT(M6,1)),TRUE(),FALSE())</f>
        <v>0</v>
      </c>
      <c r="N36" t="b">
        <f>IF(AND(EXACT(Key!$C$43,$A6),EXACT(N6,1)),TRUE(),FALSE())</f>
        <v>0</v>
      </c>
      <c r="O36" t="b">
        <f>IF(AND(EXACT(Key!$C$43,$A6),EXACT(O6,1)),TRUE(),FALSE())</f>
        <v>0</v>
      </c>
      <c r="P36" t="b">
        <f>IF(AND(EXACT(Key!$C$43,$A6),EXACT(P6,1)),TRUE(),FALSE())</f>
        <v>0</v>
      </c>
      <c r="Q36" t="b">
        <f>IF(AND(EXACT(Key!$C$43,$A6),EXACT(Q6,1)),TRUE(),FALSE())</f>
        <v>0</v>
      </c>
      <c r="R36" t="b">
        <f>IF(AND(EXACT(Key!$C$43,$A6),EXACT(R6,1)),TRUE(),FALSE())</f>
        <v>0</v>
      </c>
      <c r="S36" t="b">
        <f>IF(AND(EXACT(Key!$C$43,$A6),EXACT(S6,1)),TRUE(),FALSE())</f>
        <v>0</v>
      </c>
      <c r="T36" t="b">
        <f>IF(AND(EXACT(Key!$C$43,$A6),EXACT(T6,1)),TRUE(),FALSE())</f>
        <v>0</v>
      </c>
      <c r="U36" t="b">
        <f>IF(AND(EXACT(Key!$C$43,$A6),EXACT(U6,1)),TRUE(),FALSE())</f>
        <v>0</v>
      </c>
      <c r="V36" t="b">
        <f>IF(AND(EXACT(Key!$C$43,$A6),EXACT(V6,1)),TRUE(),FALSE())</f>
        <v>0</v>
      </c>
      <c r="W36" t="b">
        <f>IF(AND(EXACT(Key!$C$43,$A6),EXACT(W6,1)),TRUE(),FALSE())</f>
        <v>0</v>
      </c>
      <c r="X36" t="b">
        <f>IF(AND(EXACT(Key!$C$43,$A6),EXACT(X6,1)),TRUE(),FALSE())</f>
        <v>0</v>
      </c>
      <c r="Y36" t="b">
        <f>IF(AND(EXACT(Key!$C$43,$A6),EXACT(Y6,1)),TRUE(),FALSE())</f>
        <v>0</v>
      </c>
      <c r="Z36" t="b">
        <f>IF(AND(EXACT(Key!$C$43,$A6),EXACT(Z6,1)),TRUE(),FALSE())</f>
        <v>0</v>
      </c>
      <c r="AA36" t="b">
        <f>IF(AND(EXACT(Key!$C$43,$A6),EXACT(AA6,1)),TRUE(),FALSE())</f>
        <v>0</v>
      </c>
      <c r="AB36" t="b">
        <f>IF(AND(EXACT(Key!$C$43,$A6),EXACT(AB6,1)),TRUE(),FALSE())</f>
        <v>0</v>
      </c>
      <c r="AC36" t="b">
        <f>IF(AND(EXACT(Key!$C$43,$A6),EXACT(AC6,1)),TRUE(),FALSE())</f>
        <v>0</v>
      </c>
      <c r="AD36" t="b">
        <f>IF(AND(EXACT(Key!$C$43,$A6),EXACT(AD6,1)),TRUE(),FALSE())</f>
        <v>0</v>
      </c>
      <c r="AE36" t="b">
        <f>IF(AND(EXACT(Key!$C$43,$A6),EXACT(AE6,1)),TRUE(),FALSE())</f>
        <v>0</v>
      </c>
      <c r="AF36" t="b">
        <f>IF(AND(EXACT(Key!$C$43,$A6),EXACT(AF6,1)),TRUE(),FALSE())</f>
        <v>0</v>
      </c>
      <c r="AG36" t="b">
        <f>IF(AND(EXACT(Key!$C$43,$A6),EXACT(AG6,1)),TRUE(),FALSE())</f>
        <v>0</v>
      </c>
      <c r="AH36" t="b">
        <f>IF(AND(EXACT(Key!$C$43,$A6),EXACT(AH6,1)),TRUE(),FALSE())</f>
        <v>0</v>
      </c>
      <c r="AI36" t="b">
        <f>IF(AND(EXACT(Key!$C$43,$A6),EXACT(AI6,1)),TRUE(),FALSE())</f>
        <v>0</v>
      </c>
      <c r="AJ36" t="b">
        <f>IF(AND(EXACT(Key!$C$43,$A6),EXACT(AJ6,1)),TRUE(),FALSE())</f>
        <v>0</v>
      </c>
      <c r="AK36" t="b">
        <f>IF(AND(EXACT(Key!$C$43,$A6),EXACT(AK6,1)),TRUE(),FALSE())</f>
        <v>0</v>
      </c>
      <c r="AL36" t="b">
        <f>IF(AND(EXACT(Key!$C$43,$A6),EXACT(AL6,1)),TRUE(),FALSE())</f>
        <v>0</v>
      </c>
      <c r="AM36" t="b">
        <f>IF(AND(EXACT(Key!$C$43,$A6),EXACT(AM6,1)),TRUE(),FALSE())</f>
        <v>0</v>
      </c>
      <c r="AN36" t="b">
        <f>IF(AND(EXACT(Key!$C$43,$A6),EXACT(AN6,1)),TRUE(),FALSE())</f>
        <v>0</v>
      </c>
      <c r="AO36" t="b">
        <f>IF(AND(EXACT(Key!$C$43,$A6),EXACT(AO6,1)),TRUE(),FALSE())</f>
        <v>0</v>
      </c>
      <c r="AP36" t="b">
        <f>IF(AND(EXACT(Key!$C$43,$A6),EXACT(AP6,1)),TRUE(),FALSE())</f>
        <v>0</v>
      </c>
      <c r="AQ36" t="b">
        <f>IF(AND(EXACT(Key!$C$43,$A6),EXACT(AQ6,1)),TRUE(),FALSE())</f>
        <v>0</v>
      </c>
      <c r="AR36" t="b">
        <f>IF(AND(EXACT(Key!$C$43,$A6),EXACT(AR6,1)),TRUE(),FALSE())</f>
        <v>0</v>
      </c>
      <c r="AS36" t="b">
        <f>IF(AND(EXACT(Key!$C$43,$A6),EXACT(AS6,1)),TRUE(),FALSE())</f>
        <v>0</v>
      </c>
      <c r="AT36" t="b">
        <f>IF(AND(EXACT(Key!$C$43,$A6),EXACT(AT6,1)),TRUE(),FALSE())</f>
        <v>0</v>
      </c>
      <c r="AU36" t="b">
        <f>IF(AND(EXACT(Key!$C$43,$A6),EXACT(AU6,1)),TRUE(),FALSE())</f>
        <v>0</v>
      </c>
      <c r="AV36" t="b">
        <f>IF(AND(EXACT(Key!$C$43,$A6),EXACT(AV6,1)),TRUE(),FALSE())</f>
        <v>0</v>
      </c>
      <c r="AW36" t="b">
        <f>IF(AND(EXACT(Key!$C$43,$A6),EXACT(AW6,1)),TRUE(),FALSE())</f>
        <v>0</v>
      </c>
      <c r="AX36" t="b">
        <f>IF(AND(EXACT(Key!$C$43,$A6),EXACT(AX6,1)),TRUE(),FALSE())</f>
        <v>0</v>
      </c>
      <c r="AY36" t="b">
        <f>IF(AND(EXACT(Key!$C$43,$A6),EXACT(AY6,1)),TRUE(),FALSE())</f>
        <v>0</v>
      </c>
      <c r="AZ36" t="b">
        <f>IF(AND(EXACT(Key!$C$43,$A6),EXACT(AZ6,1)),TRUE(),FALSE())</f>
        <v>0</v>
      </c>
      <c r="BA36" t="b">
        <f>IF(AND(EXACT(Key!$C$43,$A6),EXACT(BA6,1)),TRUE(),FALSE())</f>
        <v>0</v>
      </c>
      <c r="BB36" t="b">
        <f>IF(AND(EXACT(Key!$C$43,$A6),EXACT(BB6,1)),TRUE(),FALSE())</f>
        <v>0</v>
      </c>
      <c r="BC36" t="b">
        <f>IF(AND(EXACT(Key!$C$43,$A6),EXACT(BC6,1)),TRUE(),FALSE())</f>
        <v>0</v>
      </c>
      <c r="BD36" t="b">
        <f>IF(AND(EXACT(Key!$C$43,$A6),EXACT(BD6,1)),TRUE(),FALSE())</f>
        <v>0</v>
      </c>
      <c r="BE36" t="b">
        <f>IF(AND(EXACT(Key!$C$43,$A6),EXACT(BE6,1)),TRUE(),FALSE())</f>
        <v>0</v>
      </c>
      <c r="BF36" t="b">
        <f>IF(AND(EXACT(Key!$C$43,$A6),EXACT(BF6,1)),TRUE(),FALSE())</f>
        <v>0</v>
      </c>
      <c r="BG36" t="b">
        <f>IF(AND(EXACT(Key!$C$43,$A6),EXACT(BG6,1)),TRUE(),FALSE())</f>
        <v>0</v>
      </c>
      <c r="BH36" t="b">
        <f>IF(AND(EXACT(Key!$C$43,$A6),EXACT(BH6,1)),TRUE(),FALSE())</f>
        <v>0</v>
      </c>
      <c r="BI36" t="b">
        <f>IF(AND(EXACT(Key!$C$43,$A6),EXACT(BI6,1)),TRUE(),FALSE())</f>
        <v>0</v>
      </c>
      <c r="BJ36" t="b">
        <f>IF(AND(EXACT(Key!$C$43,$A6),EXACT(BJ6,1)),TRUE(),FALSE())</f>
        <v>0</v>
      </c>
      <c r="BK36" t="b">
        <f>IF(AND(EXACT(Key!$C$43,$A6),EXACT(BK6,1)),TRUE(),FALSE())</f>
        <v>0</v>
      </c>
    </row>
    <row r="37" spans="1:63" x14ac:dyDescent="0.2">
      <c r="A37" s="74" t="s">
        <v>1148</v>
      </c>
      <c r="B37" t="b">
        <f>IF(AND(EXACT(Key!$C$43,$A7),EXACT(B7,1)),TRUE(),FALSE())</f>
        <v>0</v>
      </c>
      <c r="C37" t="b">
        <f>IF(AND(EXACT(Key!$C$43,$A7),EXACT(C7,1)),TRUE(),FALSE())</f>
        <v>0</v>
      </c>
      <c r="D37" t="b">
        <f>IF(AND(EXACT(Key!$C$43,$A7),EXACT(D7,1)),TRUE(),FALSE())</f>
        <v>0</v>
      </c>
      <c r="E37" t="b">
        <f>IF(AND(EXACT(Key!$C$43,$A7),EXACT(E7,1)),TRUE(),FALSE())</f>
        <v>0</v>
      </c>
      <c r="F37" t="b">
        <f>IF(AND(EXACT(Key!$C$43,$A7),EXACT(F7,1)),TRUE(),FALSE())</f>
        <v>0</v>
      </c>
      <c r="G37" t="b">
        <f>IF(AND(EXACT(Key!$C$43,$A7),EXACT(G7,1)),TRUE(),FALSE())</f>
        <v>0</v>
      </c>
      <c r="H37" t="b">
        <f>IF(AND(EXACT(Key!$C$43,$A7),EXACT(H7,1)),TRUE(),FALSE())</f>
        <v>0</v>
      </c>
      <c r="I37" t="b">
        <f>IF(AND(EXACT(Key!$C$43,$A7),EXACT(I7,1)),TRUE(),FALSE())</f>
        <v>0</v>
      </c>
      <c r="J37" t="b">
        <f>IF(AND(EXACT(Key!$C$43,$A7),EXACT(J7,1)),TRUE(),FALSE())</f>
        <v>0</v>
      </c>
      <c r="K37" t="b">
        <f>IF(AND(EXACT(Key!$C$43,$A7),EXACT(K7,1)),TRUE(),FALSE())</f>
        <v>0</v>
      </c>
      <c r="L37" t="b">
        <f>IF(AND(EXACT(Key!$C$43,$A7),EXACT(L7,1)),TRUE(),FALSE())</f>
        <v>0</v>
      </c>
      <c r="M37" t="b">
        <f>IF(AND(EXACT(Key!$C$43,$A7),EXACT(M7,1)),TRUE(),FALSE())</f>
        <v>0</v>
      </c>
      <c r="N37" t="b">
        <f>IF(AND(EXACT(Key!$C$43,$A7),EXACT(N7,1)),TRUE(),FALSE())</f>
        <v>0</v>
      </c>
      <c r="O37" t="b">
        <f>IF(AND(EXACT(Key!$C$43,$A7),EXACT(O7,1)),TRUE(),FALSE())</f>
        <v>0</v>
      </c>
      <c r="P37" t="b">
        <f>IF(AND(EXACT(Key!$C$43,$A7),EXACT(P7,1)),TRUE(),FALSE())</f>
        <v>0</v>
      </c>
      <c r="Q37" t="b">
        <f>IF(AND(EXACT(Key!$C$43,$A7),EXACT(Q7,1)),TRUE(),FALSE())</f>
        <v>0</v>
      </c>
      <c r="R37" t="b">
        <f>IF(AND(EXACT(Key!$C$43,$A7),EXACT(R7,1)),TRUE(),FALSE())</f>
        <v>0</v>
      </c>
      <c r="S37" t="b">
        <f>IF(AND(EXACT(Key!$C$43,$A7),EXACT(S7,1)),TRUE(),FALSE())</f>
        <v>0</v>
      </c>
      <c r="T37" t="b">
        <f>IF(AND(EXACT(Key!$C$43,$A7),EXACT(T7,1)),TRUE(),FALSE())</f>
        <v>0</v>
      </c>
      <c r="U37" t="b">
        <f>IF(AND(EXACT(Key!$C$43,$A7),EXACT(U7,1)),TRUE(),FALSE())</f>
        <v>0</v>
      </c>
      <c r="V37" t="b">
        <f>IF(AND(EXACT(Key!$C$43,$A7),EXACT(V7,1)),TRUE(),FALSE())</f>
        <v>0</v>
      </c>
      <c r="W37" t="b">
        <f>IF(AND(EXACT(Key!$C$43,$A7),EXACT(W7,1)),TRUE(),FALSE())</f>
        <v>0</v>
      </c>
      <c r="X37" t="b">
        <f>IF(AND(EXACT(Key!$C$43,$A7),EXACT(X7,1)),TRUE(),FALSE())</f>
        <v>0</v>
      </c>
      <c r="Y37" t="b">
        <f>IF(AND(EXACT(Key!$C$43,$A7),EXACT(Y7,1)),TRUE(),FALSE())</f>
        <v>0</v>
      </c>
      <c r="Z37" t="b">
        <f>IF(AND(EXACT(Key!$C$43,$A7),EXACT(Z7,1)),TRUE(),FALSE())</f>
        <v>0</v>
      </c>
      <c r="AA37" t="b">
        <f>IF(AND(EXACT(Key!$C$43,$A7),EXACT(AA7,1)),TRUE(),FALSE())</f>
        <v>0</v>
      </c>
      <c r="AB37" t="b">
        <f>IF(AND(EXACT(Key!$C$43,$A7),EXACT(AB7,1)),TRUE(),FALSE())</f>
        <v>0</v>
      </c>
      <c r="AC37" t="b">
        <f>IF(AND(EXACT(Key!$C$43,$A7),EXACT(AC7,1)),TRUE(),FALSE())</f>
        <v>0</v>
      </c>
      <c r="AD37" t="b">
        <f>IF(AND(EXACT(Key!$C$43,$A7),EXACT(AD7,1)),TRUE(),FALSE())</f>
        <v>0</v>
      </c>
      <c r="AE37" t="b">
        <f>IF(AND(EXACT(Key!$C$43,$A7),EXACT(AE7,1)),TRUE(),FALSE())</f>
        <v>0</v>
      </c>
      <c r="AF37" t="b">
        <f>IF(AND(EXACT(Key!$C$43,$A7),EXACT(AF7,1)),TRUE(),FALSE())</f>
        <v>0</v>
      </c>
      <c r="AG37" t="b">
        <f>IF(AND(EXACT(Key!$C$43,$A7),EXACT(AG7,1)),TRUE(),FALSE())</f>
        <v>0</v>
      </c>
      <c r="AH37" t="b">
        <f>IF(AND(EXACT(Key!$C$43,$A7),EXACT(AH7,1)),TRUE(),FALSE())</f>
        <v>0</v>
      </c>
      <c r="AI37" t="b">
        <f>IF(AND(EXACT(Key!$C$43,$A7),EXACT(AI7,1)),TRUE(),FALSE())</f>
        <v>0</v>
      </c>
      <c r="AJ37" t="b">
        <f>IF(AND(EXACT(Key!$C$43,$A7),EXACT(AJ7,1)),TRUE(),FALSE())</f>
        <v>0</v>
      </c>
      <c r="AK37" t="b">
        <f>IF(AND(EXACT(Key!$C$43,$A7),EXACT(AK7,1)),TRUE(),FALSE())</f>
        <v>0</v>
      </c>
      <c r="AL37" t="b">
        <f>IF(AND(EXACT(Key!$C$43,$A7),EXACT(AL7,1)),TRUE(),FALSE())</f>
        <v>0</v>
      </c>
      <c r="AM37" t="b">
        <f>IF(AND(EXACT(Key!$C$43,$A7),EXACT(AM7,1)),TRUE(),FALSE())</f>
        <v>0</v>
      </c>
      <c r="AN37" t="b">
        <f>IF(AND(EXACT(Key!$C$43,$A7),EXACT(AN7,1)),TRUE(),FALSE())</f>
        <v>0</v>
      </c>
      <c r="AO37" t="b">
        <f>IF(AND(EXACT(Key!$C$43,$A7),EXACT(AO7,1)),TRUE(),FALSE())</f>
        <v>0</v>
      </c>
      <c r="AP37" t="b">
        <f>IF(AND(EXACT(Key!$C$43,$A7),EXACT(AP7,1)),TRUE(),FALSE())</f>
        <v>0</v>
      </c>
      <c r="AQ37" t="b">
        <f>IF(AND(EXACT(Key!$C$43,$A7),EXACT(AQ7,1)),TRUE(),FALSE())</f>
        <v>0</v>
      </c>
      <c r="AR37" t="b">
        <f>IF(AND(EXACT(Key!$C$43,$A7),EXACT(AR7,1)),TRUE(),FALSE())</f>
        <v>0</v>
      </c>
      <c r="AS37" t="b">
        <f>IF(AND(EXACT(Key!$C$43,$A7),EXACT(AS7,1)),TRUE(),FALSE())</f>
        <v>0</v>
      </c>
      <c r="AT37" t="b">
        <f>IF(AND(EXACT(Key!$C$43,$A7),EXACT(AT7,1)),TRUE(),FALSE())</f>
        <v>0</v>
      </c>
      <c r="AU37" t="b">
        <f>IF(AND(EXACT(Key!$C$43,$A7),EXACT(AU7,1)),TRUE(),FALSE())</f>
        <v>0</v>
      </c>
      <c r="AV37" t="b">
        <f>IF(AND(EXACT(Key!$C$43,$A7),EXACT(AV7,1)),TRUE(),FALSE())</f>
        <v>0</v>
      </c>
      <c r="AW37" t="b">
        <f>IF(AND(EXACT(Key!$C$43,$A7),EXACT(AW7,1)),TRUE(),FALSE())</f>
        <v>0</v>
      </c>
      <c r="AX37" t="b">
        <f>IF(AND(EXACT(Key!$C$43,$A7),EXACT(AX7,1)),TRUE(),FALSE())</f>
        <v>0</v>
      </c>
      <c r="AY37" t="b">
        <f>IF(AND(EXACT(Key!$C$43,$A7),EXACT(AY7,1)),TRUE(),FALSE())</f>
        <v>0</v>
      </c>
      <c r="AZ37" t="b">
        <f>IF(AND(EXACT(Key!$C$43,$A7),EXACT(AZ7,1)),TRUE(),FALSE())</f>
        <v>0</v>
      </c>
      <c r="BA37" t="b">
        <f>IF(AND(EXACT(Key!$C$43,$A7),EXACT(BA7,1)),TRUE(),FALSE())</f>
        <v>0</v>
      </c>
      <c r="BB37" t="b">
        <f>IF(AND(EXACT(Key!$C$43,$A7),EXACT(BB7,1)),TRUE(),FALSE())</f>
        <v>0</v>
      </c>
      <c r="BC37" t="b">
        <f>IF(AND(EXACT(Key!$C$43,$A7),EXACT(BC7,1)),TRUE(),FALSE())</f>
        <v>0</v>
      </c>
      <c r="BD37" t="b">
        <f>IF(AND(EXACT(Key!$C$43,$A7),EXACT(BD7,1)),TRUE(),FALSE())</f>
        <v>0</v>
      </c>
      <c r="BE37" t="b">
        <f>IF(AND(EXACT(Key!$C$43,$A7),EXACT(BE7,1)),TRUE(),FALSE())</f>
        <v>0</v>
      </c>
      <c r="BF37" t="b">
        <f>IF(AND(EXACT(Key!$C$43,$A7),EXACT(BF7,1)),TRUE(),FALSE())</f>
        <v>0</v>
      </c>
      <c r="BG37" t="b">
        <f>IF(AND(EXACT(Key!$C$43,$A7),EXACT(BG7,1)),TRUE(),FALSE())</f>
        <v>0</v>
      </c>
      <c r="BH37" t="b">
        <f>IF(AND(EXACT(Key!$C$43,$A7),EXACT(BH7,1)),TRUE(),FALSE())</f>
        <v>0</v>
      </c>
      <c r="BI37" t="b">
        <f>IF(AND(EXACT(Key!$C$43,$A7),EXACT(BI7,1)),TRUE(),FALSE())</f>
        <v>0</v>
      </c>
      <c r="BJ37" t="b">
        <f>IF(AND(EXACT(Key!$C$43,$A7),EXACT(BJ7,1)),TRUE(),FALSE())</f>
        <v>0</v>
      </c>
      <c r="BK37" t="b">
        <f>IF(AND(EXACT(Key!$C$43,$A7),EXACT(BK7,1)),TRUE(),FALSE())</f>
        <v>0</v>
      </c>
    </row>
    <row r="38" spans="1:63" x14ac:dyDescent="0.2">
      <c r="A38" s="74" t="s">
        <v>1169</v>
      </c>
      <c r="B38" t="b">
        <f>IF(AND(EXACT(Key!$C$43,$A8),EXACT(B8,1)),TRUE(),FALSE())</f>
        <v>0</v>
      </c>
      <c r="C38" t="b">
        <f>IF(AND(EXACT(Key!$C$43,$A8),EXACT(C8,1)),TRUE(),FALSE())</f>
        <v>0</v>
      </c>
      <c r="D38" t="b">
        <f>IF(AND(EXACT(Key!$C$43,$A8),EXACT(D8,1)),TRUE(),FALSE())</f>
        <v>0</v>
      </c>
      <c r="E38" t="b">
        <f>IF(AND(EXACT(Key!$C$43,$A8),EXACT(E8,1)),TRUE(),FALSE())</f>
        <v>0</v>
      </c>
      <c r="F38" t="b">
        <f>IF(AND(EXACT(Key!$C$43,$A8),EXACT(F8,1)),TRUE(),FALSE())</f>
        <v>0</v>
      </c>
      <c r="G38" t="b">
        <f>IF(AND(EXACT(Key!$C$43,$A8),EXACT(G8,1)),TRUE(),FALSE())</f>
        <v>0</v>
      </c>
      <c r="H38" t="b">
        <f>IF(AND(EXACT(Key!$C$43,$A8),EXACT(H8,1)),TRUE(),FALSE())</f>
        <v>0</v>
      </c>
      <c r="I38" t="b">
        <f>IF(AND(EXACT(Key!$C$43,$A8),EXACT(I8,1)),TRUE(),FALSE())</f>
        <v>0</v>
      </c>
      <c r="J38" t="b">
        <f>IF(AND(EXACT(Key!$C$43,$A8),EXACT(J8,1)),TRUE(),FALSE())</f>
        <v>0</v>
      </c>
      <c r="K38" t="b">
        <f>IF(AND(EXACT(Key!$C$43,$A8),EXACT(K8,1)),TRUE(),FALSE())</f>
        <v>0</v>
      </c>
      <c r="L38" t="b">
        <f>IF(AND(EXACT(Key!$C$43,$A8),EXACT(L8,1)),TRUE(),FALSE())</f>
        <v>0</v>
      </c>
      <c r="M38" t="b">
        <f>IF(AND(EXACT(Key!$C$43,$A8),EXACT(M8,1)),TRUE(),FALSE())</f>
        <v>0</v>
      </c>
      <c r="N38" t="b">
        <f>IF(AND(EXACT(Key!$C$43,$A8),EXACT(N8,1)),TRUE(),FALSE())</f>
        <v>0</v>
      </c>
      <c r="O38" t="b">
        <f>IF(AND(EXACT(Key!$C$43,$A8),EXACT(O8,1)),TRUE(),FALSE())</f>
        <v>0</v>
      </c>
      <c r="P38" t="b">
        <f>IF(AND(EXACT(Key!$C$43,$A8),EXACT(P8,1)),TRUE(),FALSE())</f>
        <v>0</v>
      </c>
      <c r="Q38" t="b">
        <f>IF(AND(EXACT(Key!$C$43,$A8),EXACT(Q8,1)),TRUE(),FALSE())</f>
        <v>0</v>
      </c>
      <c r="R38" t="b">
        <f>IF(AND(EXACT(Key!$C$43,$A8),EXACT(R8,1)),TRUE(),FALSE())</f>
        <v>0</v>
      </c>
      <c r="S38" t="b">
        <f>IF(AND(EXACT(Key!$C$43,$A8),EXACT(S8,1)),TRUE(),FALSE())</f>
        <v>0</v>
      </c>
      <c r="T38" t="b">
        <f>IF(AND(EXACT(Key!$C$43,$A8),EXACT(T8,1)),TRUE(),FALSE())</f>
        <v>0</v>
      </c>
      <c r="U38" t="b">
        <f>IF(AND(EXACT(Key!$C$43,$A8),EXACT(U8,1)),TRUE(),FALSE())</f>
        <v>0</v>
      </c>
      <c r="V38" t="b">
        <f>IF(AND(EXACT(Key!$C$43,$A8),EXACT(V8,1)),TRUE(),FALSE())</f>
        <v>0</v>
      </c>
      <c r="W38" t="b">
        <f>IF(AND(EXACT(Key!$C$43,$A8),EXACT(W8,1)),TRUE(),FALSE())</f>
        <v>0</v>
      </c>
      <c r="X38" t="b">
        <f>IF(AND(EXACT(Key!$C$43,$A8),EXACT(X8,1)),TRUE(),FALSE())</f>
        <v>0</v>
      </c>
      <c r="Y38" t="b">
        <f>IF(AND(EXACT(Key!$C$43,$A8),EXACT(Y8,1)),TRUE(),FALSE())</f>
        <v>0</v>
      </c>
      <c r="Z38" t="b">
        <f>IF(AND(EXACT(Key!$C$43,$A8),EXACT(Z8,1)),TRUE(),FALSE())</f>
        <v>0</v>
      </c>
      <c r="AA38" t="b">
        <f>IF(AND(EXACT(Key!$C$43,$A8),EXACT(AA8,1)),TRUE(),FALSE())</f>
        <v>0</v>
      </c>
      <c r="AB38" t="b">
        <f>IF(AND(EXACT(Key!$C$43,$A8),EXACT(AB8,1)),TRUE(),FALSE())</f>
        <v>0</v>
      </c>
      <c r="AC38" t="b">
        <f>IF(AND(EXACT(Key!$C$43,$A8),EXACT(AC8,1)),TRUE(),FALSE())</f>
        <v>0</v>
      </c>
      <c r="AD38" t="b">
        <f>IF(AND(EXACT(Key!$C$43,$A8),EXACT(AD8,1)),TRUE(),FALSE())</f>
        <v>0</v>
      </c>
      <c r="AE38" t="b">
        <f>IF(AND(EXACT(Key!$C$43,$A8),EXACT(AE8,1)),TRUE(),FALSE())</f>
        <v>0</v>
      </c>
      <c r="AF38" t="b">
        <f>IF(AND(EXACT(Key!$C$43,$A8),EXACT(AF8,1)),TRUE(),FALSE())</f>
        <v>0</v>
      </c>
      <c r="AG38" t="b">
        <f>IF(AND(EXACT(Key!$C$43,$A8),EXACT(AG8,1)),TRUE(),FALSE())</f>
        <v>0</v>
      </c>
      <c r="AH38" t="b">
        <f>IF(AND(EXACT(Key!$C$43,$A8),EXACT(AH8,1)),TRUE(),FALSE())</f>
        <v>0</v>
      </c>
      <c r="AI38" t="b">
        <f>IF(AND(EXACT(Key!$C$43,$A8),EXACT(AI8,1)),TRUE(),FALSE())</f>
        <v>0</v>
      </c>
      <c r="AJ38" t="b">
        <f>IF(AND(EXACT(Key!$C$43,$A8),EXACT(AJ8,1)),TRUE(),FALSE())</f>
        <v>0</v>
      </c>
      <c r="AK38" t="b">
        <f>IF(AND(EXACT(Key!$C$43,$A8),EXACT(AK8,1)),TRUE(),FALSE())</f>
        <v>0</v>
      </c>
      <c r="AL38" t="b">
        <f>IF(AND(EXACT(Key!$C$43,$A8),EXACT(AL8,1)),TRUE(),FALSE())</f>
        <v>0</v>
      </c>
      <c r="AM38" t="b">
        <f>IF(AND(EXACT(Key!$C$43,$A8),EXACT(AM8,1)),TRUE(),FALSE())</f>
        <v>0</v>
      </c>
      <c r="AN38" t="b">
        <f>IF(AND(EXACT(Key!$C$43,$A8),EXACT(AN8,1)),TRUE(),FALSE())</f>
        <v>0</v>
      </c>
      <c r="AO38" t="b">
        <f>IF(AND(EXACT(Key!$C$43,$A8),EXACT(AO8,1)),TRUE(),FALSE())</f>
        <v>0</v>
      </c>
      <c r="AP38" t="b">
        <f>IF(AND(EXACT(Key!$C$43,$A8),EXACT(AP8,1)),TRUE(),FALSE())</f>
        <v>0</v>
      </c>
      <c r="AQ38" t="b">
        <f>IF(AND(EXACT(Key!$C$43,$A8),EXACT(AQ8,1)),TRUE(),FALSE())</f>
        <v>0</v>
      </c>
      <c r="AR38" t="b">
        <f>IF(AND(EXACT(Key!$C$43,$A8),EXACT(AR8,1)),TRUE(),FALSE())</f>
        <v>0</v>
      </c>
      <c r="AS38" t="b">
        <f>IF(AND(EXACT(Key!$C$43,$A8),EXACT(AS8,1)),TRUE(),FALSE())</f>
        <v>0</v>
      </c>
      <c r="AT38" t="b">
        <f>IF(AND(EXACT(Key!$C$43,$A8),EXACT(AT8,1)),TRUE(),FALSE())</f>
        <v>0</v>
      </c>
      <c r="AU38" t="b">
        <f>IF(AND(EXACT(Key!$C$43,$A8),EXACT(AU8,1)),TRUE(),FALSE())</f>
        <v>0</v>
      </c>
      <c r="AV38" t="b">
        <f>IF(AND(EXACT(Key!$C$43,$A8),EXACT(AV8,1)),TRUE(),FALSE())</f>
        <v>0</v>
      </c>
      <c r="AW38" t="b">
        <f>IF(AND(EXACT(Key!$C$43,$A8),EXACT(AW8,1)),TRUE(),FALSE())</f>
        <v>0</v>
      </c>
      <c r="AX38" t="b">
        <f>IF(AND(EXACT(Key!$C$43,$A8),EXACT(AX8,1)),TRUE(),FALSE())</f>
        <v>0</v>
      </c>
      <c r="AY38" t="b">
        <f>IF(AND(EXACT(Key!$C$43,$A8),EXACT(AY8,1)),TRUE(),FALSE())</f>
        <v>0</v>
      </c>
      <c r="AZ38" t="b">
        <f>IF(AND(EXACT(Key!$C$43,$A8),EXACT(AZ8,1)),TRUE(),FALSE())</f>
        <v>0</v>
      </c>
      <c r="BA38" t="b">
        <f>IF(AND(EXACT(Key!$C$43,$A8),EXACT(BA8,1)),TRUE(),FALSE())</f>
        <v>0</v>
      </c>
      <c r="BB38" t="b">
        <f>IF(AND(EXACT(Key!$C$43,$A8),EXACT(BB8,1)),TRUE(),FALSE())</f>
        <v>0</v>
      </c>
      <c r="BC38" t="b">
        <f>IF(AND(EXACT(Key!$C$43,$A8),EXACT(BC8,1)),TRUE(),FALSE())</f>
        <v>0</v>
      </c>
      <c r="BD38" t="b">
        <f>IF(AND(EXACT(Key!$C$43,$A8),EXACT(BD8,1)),TRUE(),FALSE())</f>
        <v>0</v>
      </c>
      <c r="BE38" t="b">
        <f>IF(AND(EXACT(Key!$C$43,$A8),EXACT(BE8,1)),TRUE(),FALSE())</f>
        <v>0</v>
      </c>
      <c r="BF38" t="b">
        <f>IF(AND(EXACT(Key!$C$43,$A8),EXACT(BF8,1)),TRUE(),FALSE())</f>
        <v>0</v>
      </c>
      <c r="BG38" t="b">
        <f>IF(AND(EXACT(Key!$C$43,$A8),EXACT(BG8,1)),TRUE(),FALSE())</f>
        <v>0</v>
      </c>
      <c r="BH38" t="b">
        <f>IF(AND(EXACT(Key!$C$43,$A8),EXACT(BH8,1)),TRUE(),FALSE())</f>
        <v>0</v>
      </c>
      <c r="BI38" t="b">
        <f>IF(AND(EXACT(Key!$C$43,$A8),EXACT(BI8,1)),TRUE(),FALSE())</f>
        <v>0</v>
      </c>
      <c r="BJ38" t="b">
        <f>IF(AND(EXACT(Key!$C$43,$A8),EXACT(BJ8,1)),TRUE(),FALSE())</f>
        <v>0</v>
      </c>
      <c r="BK38" t="b">
        <f>IF(AND(EXACT(Key!$C$43,$A8),EXACT(BK8,1)),TRUE(),FALSE())</f>
        <v>0</v>
      </c>
    </row>
    <row r="39" spans="1:63" x14ac:dyDescent="0.2">
      <c r="A39" s="74" t="s">
        <v>1149</v>
      </c>
      <c r="B39" t="b">
        <f>IF(AND(EXACT(Key!$C$43,$A9),EXACT(B9,1)),TRUE(),FALSE())</f>
        <v>0</v>
      </c>
      <c r="C39" t="b">
        <f>IF(AND(EXACT(Key!$C$43,$A9),EXACT(C9,1)),TRUE(),FALSE())</f>
        <v>0</v>
      </c>
      <c r="D39" t="b">
        <f>IF(AND(EXACT(Key!$C$43,$A9),EXACT(D9,1)),TRUE(),FALSE())</f>
        <v>0</v>
      </c>
      <c r="E39" t="b">
        <f>IF(AND(EXACT(Key!$C$43,$A9),EXACT(E9,1)),TRUE(),FALSE())</f>
        <v>0</v>
      </c>
      <c r="F39" t="b">
        <f>IF(AND(EXACT(Key!$C$43,$A9),EXACT(F9,1)),TRUE(),FALSE())</f>
        <v>0</v>
      </c>
      <c r="G39" t="b">
        <f>IF(AND(EXACT(Key!$C$43,$A9),EXACT(G9,1)),TRUE(),FALSE())</f>
        <v>0</v>
      </c>
      <c r="H39" t="b">
        <f>IF(AND(EXACT(Key!$C$43,$A9),EXACT(H9,1)),TRUE(),FALSE())</f>
        <v>0</v>
      </c>
      <c r="I39" t="b">
        <f>IF(AND(EXACT(Key!$C$43,$A9),EXACT(I9,1)),TRUE(),FALSE())</f>
        <v>0</v>
      </c>
      <c r="J39" t="b">
        <f>IF(AND(EXACT(Key!$C$43,$A9),EXACT(J9,1)),TRUE(),FALSE())</f>
        <v>0</v>
      </c>
      <c r="K39" t="b">
        <f>IF(AND(EXACT(Key!$C$43,$A9),EXACT(K9,1)),TRUE(),FALSE())</f>
        <v>0</v>
      </c>
      <c r="L39" t="b">
        <f>IF(AND(EXACT(Key!$C$43,$A9),EXACT(L9,1)),TRUE(),FALSE())</f>
        <v>0</v>
      </c>
      <c r="M39" t="b">
        <f>IF(AND(EXACT(Key!$C$43,$A9),EXACT(M9,1)),TRUE(),FALSE())</f>
        <v>0</v>
      </c>
      <c r="N39" t="b">
        <f>IF(AND(EXACT(Key!$C$43,$A9),EXACT(N9,1)),TRUE(),FALSE())</f>
        <v>0</v>
      </c>
      <c r="O39" t="b">
        <f>IF(AND(EXACT(Key!$C$43,$A9),EXACT(O9,1)),TRUE(),FALSE())</f>
        <v>0</v>
      </c>
      <c r="P39" t="b">
        <f>IF(AND(EXACT(Key!$C$43,$A9),EXACT(P9,1)),TRUE(),FALSE())</f>
        <v>0</v>
      </c>
      <c r="Q39" t="b">
        <f>IF(AND(EXACT(Key!$C$43,$A9),EXACT(Q9,1)),TRUE(),FALSE())</f>
        <v>0</v>
      </c>
      <c r="R39" t="b">
        <f>IF(AND(EXACT(Key!$C$43,$A9),EXACT(R9,1)),TRUE(),FALSE())</f>
        <v>0</v>
      </c>
      <c r="S39" t="b">
        <f>IF(AND(EXACT(Key!$C$43,$A9),EXACT(S9,1)),TRUE(),FALSE())</f>
        <v>0</v>
      </c>
      <c r="T39" t="b">
        <f>IF(AND(EXACT(Key!$C$43,$A9),EXACT(T9,1)),TRUE(),FALSE())</f>
        <v>0</v>
      </c>
      <c r="U39" t="b">
        <f>IF(AND(EXACT(Key!$C$43,$A9),EXACT(U9,1)),TRUE(),FALSE())</f>
        <v>0</v>
      </c>
      <c r="V39" t="b">
        <f>IF(AND(EXACT(Key!$C$43,$A9),EXACT(V9,1)),TRUE(),FALSE())</f>
        <v>0</v>
      </c>
      <c r="W39" t="b">
        <f>IF(AND(EXACT(Key!$C$43,$A9),EXACT(W9,1)),TRUE(),FALSE())</f>
        <v>0</v>
      </c>
      <c r="X39" t="b">
        <f>IF(AND(EXACT(Key!$C$43,$A9),EXACT(X9,1)),TRUE(),FALSE())</f>
        <v>0</v>
      </c>
      <c r="Y39" t="b">
        <f>IF(AND(EXACT(Key!$C$43,$A9),EXACT(Y9,1)),TRUE(),FALSE())</f>
        <v>0</v>
      </c>
      <c r="Z39" t="b">
        <f>IF(AND(EXACT(Key!$C$43,$A9),EXACT(Z9,1)),TRUE(),FALSE())</f>
        <v>0</v>
      </c>
      <c r="AA39" t="b">
        <f>IF(AND(EXACT(Key!$C$43,$A9),EXACT(AA9,1)),TRUE(),FALSE())</f>
        <v>0</v>
      </c>
      <c r="AB39" t="b">
        <f>IF(AND(EXACT(Key!$C$43,$A9),EXACT(AB9,1)),TRUE(),FALSE())</f>
        <v>0</v>
      </c>
      <c r="AC39" t="b">
        <f>IF(AND(EXACT(Key!$C$43,$A9),EXACT(AC9,1)),TRUE(),FALSE())</f>
        <v>0</v>
      </c>
      <c r="AD39" t="b">
        <f>IF(AND(EXACT(Key!$C$43,$A9),EXACT(AD9,1)),TRUE(),FALSE())</f>
        <v>0</v>
      </c>
      <c r="AE39" t="b">
        <f>IF(AND(EXACT(Key!$C$43,$A9),EXACT(AE9,1)),TRUE(),FALSE())</f>
        <v>0</v>
      </c>
      <c r="AF39" t="b">
        <f>IF(AND(EXACT(Key!$C$43,$A9),EXACT(AF9,1)),TRUE(),FALSE())</f>
        <v>0</v>
      </c>
      <c r="AG39" t="b">
        <f>IF(AND(EXACT(Key!$C$43,$A9),EXACT(AG9,1)),TRUE(),FALSE())</f>
        <v>0</v>
      </c>
      <c r="AH39" t="b">
        <f>IF(AND(EXACT(Key!$C$43,$A9),EXACT(AH9,1)),TRUE(),FALSE())</f>
        <v>0</v>
      </c>
      <c r="AI39" t="b">
        <f>IF(AND(EXACT(Key!$C$43,$A9),EXACT(AI9,1)),TRUE(),FALSE())</f>
        <v>0</v>
      </c>
      <c r="AJ39" t="b">
        <f>IF(AND(EXACT(Key!$C$43,$A9),EXACT(AJ9,1)),TRUE(),FALSE())</f>
        <v>0</v>
      </c>
      <c r="AK39" t="b">
        <f>IF(AND(EXACT(Key!$C$43,$A9),EXACT(AK9,1)),TRUE(),FALSE())</f>
        <v>0</v>
      </c>
      <c r="AL39" t="b">
        <f>IF(AND(EXACT(Key!$C$43,$A9),EXACT(AL9,1)),TRUE(),FALSE())</f>
        <v>0</v>
      </c>
      <c r="AM39" t="b">
        <f>IF(AND(EXACT(Key!$C$43,$A9),EXACT(AM9,1)),TRUE(),FALSE())</f>
        <v>0</v>
      </c>
      <c r="AN39" t="b">
        <f>IF(AND(EXACT(Key!$C$43,$A9),EXACT(AN9,1)),TRUE(),FALSE())</f>
        <v>0</v>
      </c>
      <c r="AO39" t="b">
        <f>IF(AND(EXACT(Key!$C$43,$A9),EXACT(AO9,1)),TRUE(),FALSE())</f>
        <v>0</v>
      </c>
      <c r="AP39" t="b">
        <f>IF(AND(EXACT(Key!$C$43,$A9),EXACT(AP9,1)),TRUE(),FALSE())</f>
        <v>0</v>
      </c>
      <c r="AQ39" t="b">
        <f>IF(AND(EXACT(Key!$C$43,$A9),EXACT(AQ9,1)),TRUE(),FALSE())</f>
        <v>0</v>
      </c>
      <c r="AR39" t="b">
        <f>IF(AND(EXACT(Key!$C$43,$A9),EXACT(AR9,1)),TRUE(),FALSE())</f>
        <v>0</v>
      </c>
      <c r="AS39" t="b">
        <f>IF(AND(EXACT(Key!$C$43,$A9),EXACT(AS9,1)),TRUE(),FALSE())</f>
        <v>0</v>
      </c>
      <c r="AT39" t="b">
        <f>IF(AND(EXACT(Key!$C$43,$A9),EXACT(AT9,1)),TRUE(),FALSE())</f>
        <v>0</v>
      </c>
      <c r="AU39" t="b">
        <f>IF(AND(EXACT(Key!$C$43,$A9),EXACT(AU9,1)),TRUE(),FALSE())</f>
        <v>0</v>
      </c>
      <c r="AV39" t="b">
        <f>IF(AND(EXACT(Key!$C$43,$A9),EXACT(AV9,1)),TRUE(),FALSE())</f>
        <v>0</v>
      </c>
      <c r="AW39" t="b">
        <f>IF(AND(EXACT(Key!$C$43,$A9),EXACT(AW9,1)),TRUE(),FALSE())</f>
        <v>0</v>
      </c>
      <c r="AX39" t="b">
        <f>IF(AND(EXACT(Key!$C$43,$A9),EXACT(AX9,1)),TRUE(),FALSE())</f>
        <v>0</v>
      </c>
      <c r="AY39" t="b">
        <f>IF(AND(EXACT(Key!$C$43,$A9),EXACT(AY9,1)),TRUE(),FALSE())</f>
        <v>0</v>
      </c>
      <c r="AZ39" t="b">
        <f>IF(AND(EXACT(Key!$C$43,$A9),EXACT(AZ9,1)),TRUE(),FALSE())</f>
        <v>0</v>
      </c>
      <c r="BA39" t="b">
        <f>IF(AND(EXACT(Key!$C$43,$A9),EXACT(BA9,1)),TRUE(),FALSE())</f>
        <v>0</v>
      </c>
      <c r="BB39" t="b">
        <f>IF(AND(EXACT(Key!$C$43,$A9),EXACT(BB9,1)),TRUE(),FALSE())</f>
        <v>0</v>
      </c>
      <c r="BC39" t="b">
        <f>IF(AND(EXACT(Key!$C$43,$A9),EXACT(BC9,1)),TRUE(),FALSE())</f>
        <v>0</v>
      </c>
      <c r="BD39" t="b">
        <f>IF(AND(EXACT(Key!$C$43,$A9),EXACT(BD9,1)),TRUE(),FALSE())</f>
        <v>0</v>
      </c>
      <c r="BE39" t="b">
        <f>IF(AND(EXACT(Key!$C$43,$A9),EXACT(BE9,1)),TRUE(),FALSE())</f>
        <v>0</v>
      </c>
      <c r="BF39" t="b">
        <f>IF(AND(EXACT(Key!$C$43,$A9),EXACT(BF9,1)),TRUE(),FALSE())</f>
        <v>0</v>
      </c>
      <c r="BG39" t="b">
        <f>IF(AND(EXACT(Key!$C$43,$A9),EXACT(BG9,1)),TRUE(),FALSE())</f>
        <v>0</v>
      </c>
      <c r="BH39" t="b">
        <f>IF(AND(EXACT(Key!$C$43,$A9),EXACT(BH9,1)),TRUE(),FALSE())</f>
        <v>0</v>
      </c>
      <c r="BI39" t="b">
        <f>IF(AND(EXACT(Key!$C$43,$A9),EXACT(BI9,1)),TRUE(),FALSE())</f>
        <v>0</v>
      </c>
      <c r="BJ39" t="b">
        <f>IF(AND(EXACT(Key!$C$43,$A9),EXACT(BJ9,1)),TRUE(),FALSE())</f>
        <v>0</v>
      </c>
      <c r="BK39" t="b">
        <f>IF(AND(EXACT(Key!$C$43,$A9),EXACT(BK9,1)),TRUE(),FALSE())</f>
        <v>0</v>
      </c>
    </row>
    <row r="40" spans="1:63" x14ac:dyDescent="0.2">
      <c r="A40" s="74" t="s">
        <v>1150</v>
      </c>
      <c r="B40" t="b">
        <f>IF(AND(EXACT(Key!$C$43,$A10),EXACT(B10,1)),TRUE(),FALSE())</f>
        <v>0</v>
      </c>
      <c r="C40" t="b">
        <f>IF(AND(EXACT(Key!$C$43,$A10),EXACT(C10,1)),TRUE(),FALSE())</f>
        <v>0</v>
      </c>
      <c r="D40" t="b">
        <f>IF(AND(EXACT(Key!$C$43,$A10),EXACT(D10,1)),TRUE(),FALSE())</f>
        <v>0</v>
      </c>
      <c r="E40" t="b">
        <f>IF(AND(EXACT(Key!$C$43,$A10),EXACT(E10,1)),TRUE(),FALSE())</f>
        <v>0</v>
      </c>
      <c r="F40" t="b">
        <f>IF(AND(EXACT(Key!$C$43,$A10),EXACT(F10,1)),TRUE(),FALSE())</f>
        <v>0</v>
      </c>
      <c r="G40" t="b">
        <f>IF(AND(EXACT(Key!$C$43,$A10),EXACT(G10,1)),TRUE(),FALSE())</f>
        <v>0</v>
      </c>
      <c r="H40" t="b">
        <f>IF(AND(EXACT(Key!$C$43,$A10),EXACT(H10,1)),TRUE(),FALSE())</f>
        <v>0</v>
      </c>
      <c r="I40" t="b">
        <f>IF(AND(EXACT(Key!$C$43,$A10),EXACT(I10,1)),TRUE(),FALSE())</f>
        <v>0</v>
      </c>
      <c r="J40" t="b">
        <f>IF(AND(EXACT(Key!$C$43,$A10),EXACT(J10,1)),TRUE(),FALSE())</f>
        <v>0</v>
      </c>
      <c r="K40" t="b">
        <f>IF(AND(EXACT(Key!$C$43,$A10),EXACT(K10,1)),TRUE(),FALSE())</f>
        <v>0</v>
      </c>
      <c r="L40" t="b">
        <f>IF(AND(EXACT(Key!$C$43,$A10),EXACT(L10,1)),TRUE(),FALSE())</f>
        <v>0</v>
      </c>
      <c r="M40" t="b">
        <f>IF(AND(EXACT(Key!$C$43,$A10),EXACT(M10,1)),TRUE(),FALSE())</f>
        <v>0</v>
      </c>
      <c r="N40" t="b">
        <f>IF(AND(EXACT(Key!$C$43,$A10),EXACT(N10,1)),TRUE(),FALSE())</f>
        <v>0</v>
      </c>
      <c r="O40" t="b">
        <f>IF(AND(EXACT(Key!$C$43,$A10),EXACT(O10,1)),TRUE(),FALSE())</f>
        <v>0</v>
      </c>
      <c r="P40" t="b">
        <f>IF(AND(EXACT(Key!$C$43,$A10),EXACT(P10,1)),TRUE(),FALSE())</f>
        <v>0</v>
      </c>
      <c r="Q40" t="b">
        <f>IF(AND(EXACT(Key!$C$43,$A10),EXACT(Q10,1)),TRUE(),FALSE())</f>
        <v>0</v>
      </c>
      <c r="R40" t="b">
        <f>IF(AND(EXACT(Key!$C$43,$A10),EXACT(R10,1)),TRUE(),FALSE())</f>
        <v>0</v>
      </c>
      <c r="S40" t="b">
        <f>IF(AND(EXACT(Key!$C$43,$A10),EXACT(S10,1)),TRUE(),FALSE())</f>
        <v>0</v>
      </c>
      <c r="T40" t="b">
        <f>IF(AND(EXACT(Key!$C$43,$A10),EXACT(T10,1)),TRUE(),FALSE())</f>
        <v>0</v>
      </c>
      <c r="U40" t="b">
        <f>IF(AND(EXACT(Key!$C$43,$A10),EXACT(U10,1)),TRUE(),FALSE())</f>
        <v>0</v>
      </c>
      <c r="V40" t="b">
        <f>IF(AND(EXACT(Key!$C$43,$A10),EXACT(V10,1)),TRUE(),FALSE())</f>
        <v>0</v>
      </c>
      <c r="W40" t="b">
        <f>IF(AND(EXACT(Key!$C$43,$A10),EXACT(W10,1)),TRUE(),FALSE())</f>
        <v>0</v>
      </c>
      <c r="X40" t="b">
        <f>IF(AND(EXACT(Key!$C$43,$A10),EXACT(X10,1)),TRUE(),FALSE())</f>
        <v>0</v>
      </c>
      <c r="Y40" t="b">
        <f>IF(AND(EXACT(Key!$C$43,$A10),EXACT(Y10,1)),TRUE(),FALSE())</f>
        <v>0</v>
      </c>
      <c r="Z40" t="b">
        <f>IF(AND(EXACT(Key!$C$43,$A10),EXACT(Z10,1)),TRUE(),FALSE())</f>
        <v>0</v>
      </c>
      <c r="AA40" t="b">
        <f>IF(AND(EXACT(Key!$C$43,$A10),EXACT(AA10,1)),TRUE(),FALSE())</f>
        <v>0</v>
      </c>
      <c r="AB40" t="b">
        <f>IF(AND(EXACT(Key!$C$43,$A10),EXACT(AB10,1)),TRUE(),FALSE())</f>
        <v>0</v>
      </c>
      <c r="AC40" t="b">
        <f>IF(AND(EXACT(Key!$C$43,$A10),EXACT(AC10,1)),TRUE(),FALSE())</f>
        <v>0</v>
      </c>
      <c r="AD40" t="b">
        <f>IF(AND(EXACT(Key!$C$43,$A10),EXACT(AD10,1)),TRUE(),FALSE())</f>
        <v>0</v>
      </c>
      <c r="AE40" t="b">
        <f>IF(AND(EXACT(Key!$C$43,$A10),EXACT(AE10,1)),TRUE(),FALSE())</f>
        <v>0</v>
      </c>
      <c r="AF40" t="b">
        <f>IF(AND(EXACT(Key!$C$43,$A10),EXACT(AF10,1)),TRUE(),FALSE())</f>
        <v>0</v>
      </c>
      <c r="AG40" t="b">
        <f>IF(AND(EXACT(Key!$C$43,$A10),EXACT(AG10,1)),TRUE(),FALSE())</f>
        <v>0</v>
      </c>
      <c r="AH40" t="b">
        <f>IF(AND(EXACT(Key!$C$43,$A10),EXACT(AH10,1)),TRUE(),FALSE())</f>
        <v>0</v>
      </c>
      <c r="AI40" t="b">
        <f>IF(AND(EXACT(Key!$C$43,$A10),EXACT(AI10,1)),TRUE(),FALSE())</f>
        <v>0</v>
      </c>
      <c r="AJ40" t="b">
        <f>IF(AND(EXACT(Key!$C$43,$A10),EXACT(AJ10,1)),TRUE(),FALSE())</f>
        <v>0</v>
      </c>
      <c r="AK40" t="b">
        <f>IF(AND(EXACT(Key!$C$43,$A10),EXACT(AK10,1)),TRUE(),FALSE())</f>
        <v>0</v>
      </c>
      <c r="AL40" t="b">
        <f>IF(AND(EXACT(Key!$C$43,$A10),EXACT(AL10,1)),TRUE(),FALSE())</f>
        <v>0</v>
      </c>
      <c r="AM40" t="b">
        <f>IF(AND(EXACT(Key!$C$43,$A10),EXACT(AM10,1)),TRUE(),FALSE())</f>
        <v>0</v>
      </c>
      <c r="AN40" t="b">
        <f>IF(AND(EXACT(Key!$C$43,$A10),EXACT(AN10,1)),TRUE(),FALSE())</f>
        <v>0</v>
      </c>
      <c r="AO40" t="b">
        <f>IF(AND(EXACT(Key!$C$43,$A10),EXACT(AO10,1)),TRUE(),FALSE())</f>
        <v>0</v>
      </c>
      <c r="AP40" t="b">
        <f>IF(AND(EXACT(Key!$C$43,$A10),EXACT(AP10,1)),TRUE(),FALSE())</f>
        <v>0</v>
      </c>
      <c r="AQ40" t="b">
        <f>IF(AND(EXACT(Key!$C$43,$A10),EXACT(AQ10,1)),TRUE(),FALSE())</f>
        <v>0</v>
      </c>
      <c r="AR40" t="b">
        <f>IF(AND(EXACT(Key!$C$43,$A10),EXACT(AR10,1)),TRUE(),FALSE())</f>
        <v>0</v>
      </c>
      <c r="AS40" t="b">
        <f>IF(AND(EXACT(Key!$C$43,$A10),EXACT(AS10,1)),TRUE(),FALSE())</f>
        <v>0</v>
      </c>
      <c r="AT40" t="b">
        <f>IF(AND(EXACT(Key!$C$43,$A10),EXACT(AT10,1)),TRUE(),FALSE())</f>
        <v>0</v>
      </c>
      <c r="AU40" t="b">
        <f>IF(AND(EXACT(Key!$C$43,$A10),EXACT(AU10,1)),TRUE(),FALSE())</f>
        <v>0</v>
      </c>
      <c r="AV40" t="b">
        <f>IF(AND(EXACT(Key!$C$43,$A10),EXACT(AV10,1)),TRUE(),FALSE())</f>
        <v>0</v>
      </c>
      <c r="AW40" t="b">
        <f>IF(AND(EXACT(Key!$C$43,$A10),EXACT(AW10,1)),TRUE(),FALSE())</f>
        <v>0</v>
      </c>
      <c r="AX40" t="b">
        <f>IF(AND(EXACT(Key!$C$43,$A10),EXACT(AX10,1)),TRUE(),FALSE())</f>
        <v>0</v>
      </c>
      <c r="AY40" t="b">
        <f>IF(AND(EXACT(Key!$C$43,$A10),EXACT(AY10,1)),TRUE(),FALSE())</f>
        <v>0</v>
      </c>
      <c r="AZ40" t="b">
        <f>IF(AND(EXACT(Key!$C$43,$A10),EXACT(AZ10,1)),TRUE(),FALSE())</f>
        <v>0</v>
      </c>
      <c r="BA40" t="b">
        <f>IF(AND(EXACT(Key!$C$43,$A10),EXACT(BA10,1)),TRUE(),FALSE())</f>
        <v>0</v>
      </c>
      <c r="BB40" t="b">
        <f>IF(AND(EXACT(Key!$C$43,$A10),EXACT(BB10,1)),TRUE(),FALSE())</f>
        <v>0</v>
      </c>
      <c r="BC40" t="b">
        <f>IF(AND(EXACT(Key!$C$43,$A10),EXACT(BC10,1)),TRUE(),FALSE())</f>
        <v>0</v>
      </c>
      <c r="BD40" t="b">
        <f>IF(AND(EXACT(Key!$C$43,$A10),EXACT(BD10,1)),TRUE(),FALSE())</f>
        <v>0</v>
      </c>
      <c r="BE40" t="b">
        <f>IF(AND(EXACT(Key!$C$43,$A10),EXACT(BE10,1)),TRUE(),FALSE())</f>
        <v>0</v>
      </c>
      <c r="BF40" t="b">
        <f>IF(AND(EXACT(Key!$C$43,$A10),EXACT(BF10,1)),TRUE(),FALSE())</f>
        <v>0</v>
      </c>
      <c r="BG40" t="b">
        <f>IF(AND(EXACT(Key!$C$43,$A10),EXACT(BG10,1)),TRUE(),FALSE())</f>
        <v>0</v>
      </c>
      <c r="BH40" t="b">
        <f>IF(AND(EXACT(Key!$C$43,$A10),EXACT(BH10,1)),TRUE(),FALSE())</f>
        <v>0</v>
      </c>
      <c r="BI40" t="b">
        <f>IF(AND(EXACT(Key!$C$43,$A10),EXACT(BI10,1)),TRUE(),FALSE())</f>
        <v>0</v>
      </c>
      <c r="BJ40" t="b">
        <f>IF(AND(EXACT(Key!$C$43,$A10),EXACT(BJ10,1)),TRUE(),FALSE())</f>
        <v>0</v>
      </c>
      <c r="BK40" t="b">
        <f>IF(AND(EXACT(Key!$C$43,$A10),EXACT(BK10,1)),TRUE(),FALSE())</f>
        <v>0</v>
      </c>
    </row>
    <row r="41" spans="1:63" x14ac:dyDescent="0.2">
      <c r="A41" s="74" t="s">
        <v>1171</v>
      </c>
      <c r="B41" t="b">
        <f>IF(AND(EXACT(Key!$C$43,$A11),EXACT(B11,1)),TRUE(),FALSE())</f>
        <v>0</v>
      </c>
      <c r="C41" t="b">
        <f>IF(AND(EXACT(Key!$C$43,$A11),EXACT(C11,1)),TRUE(),FALSE())</f>
        <v>0</v>
      </c>
      <c r="D41" t="b">
        <f>IF(AND(EXACT(Key!$C$43,$A11),EXACT(D11,1)),TRUE(),FALSE())</f>
        <v>0</v>
      </c>
      <c r="E41" t="b">
        <f>IF(AND(EXACT(Key!$C$43,$A11),EXACT(E11,1)),TRUE(),FALSE())</f>
        <v>0</v>
      </c>
      <c r="F41" t="b">
        <f>IF(AND(EXACT(Key!$C$43,$A11),EXACT(F11,1)),TRUE(),FALSE())</f>
        <v>0</v>
      </c>
      <c r="G41" t="b">
        <f>IF(AND(EXACT(Key!$C$43,$A11),EXACT(G11,1)),TRUE(),FALSE())</f>
        <v>0</v>
      </c>
      <c r="H41" t="b">
        <f>IF(AND(EXACT(Key!$C$43,$A11),EXACT(H11,1)),TRUE(),FALSE())</f>
        <v>0</v>
      </c>
      <c r="I41" t="b">
        <f>IF(AND(EXACT(Key!$C$43,$A11),EXACT(I11,1)),TRUE(),FALSE())</f>
        <v>0</v>
      </c>
      <c r="J41" t="b">
        <f>IF(AND(EXACT(Key!$C$43,$A11),EXACT(J11,1)),TRUE(),FALSE())</f>
        <v>0</v>
      </c>
      <c r="K41" t="b">
        <f>IF(AND(EXACT(Key!$C$43,$A11),EXACT(K11,1)),TRUE(),FALSE())</f>
        <v>0</v>
      </c>
      <c r="L41" t="b">
        <f>IF(AND(EXACT(Key!$C$43,$A11),EXACT(L11,1)),TRUE(),FALSE())</f>
        <v>0</v>
      </c>
      <c r="M41" t="b">
        <f>IF(AND(EXACT(Key!$C$43,$A11),EXACT(M11,1)),TRUE(),FALSE())</f>
        <v>0</v>
      </c>
      <c r="N41" t="b">
        <f>IF(AND(EXACT(Key!$C$43,$A11),EXACT(N11,1)),TRUE(),FALSE())</f>
        <v>0</v>
      </c>
      <c r="O41" t="b">
        <f>IF(AND(EXACT(Key!$C$43,$A11),EXACT(O11,1)),TRUE(),FALSE())</f>
        <v>0</v>
      </c>
      <c r="P41" t="b">
        <f>IF(AND(EXACT(Key!$C$43,$A11),EXACT(P11,1)),TRUE(),FALSE())</f>
        <v>0</v>
      </c>
      <c r="Q41" t="b">
        <f>IF(AND(EXACT(Key!$C$43,$A11),EXACT(Q11,1)),TRUE(),FALSE())</f>
        <v>0</v>
      </c>
      <c r="R41" t="b">
        <f>IF(AND(EXACT(Key!$C$43,$A11),EXACT(R11,1)),TRUE(),FALSE())</f>
        <v>0</v>
      </c>
      <c r="S41" t="b">
        <f>IF(AND(EXACT(Key!$C$43,$A11),EXACT(S11,1)),TRUE(),FALSE())</f>
        <v>0</v>
      </c>
      <c r="T41" t="b">
        <f>IF(AND(EXACT(Key!$C$43,$A11),EXACT(T11,1)),TRUE(),FALSE())</f>
        <v>0</v>
      </c>
      <c r="U41" t="b">
        <f>IF(AND(EXACT(Key!$C$43,$A11),EXACT(U11,1)),TRUE(),FALSE())</f>
        <v>0</v>
      </c>
      <c r="V41" t="b">
        <f>IF(AND(EXACT(Key!$C$43,$A11),EXACT(V11,1)),TRUE(),FALSE())</f>
        <v>0</v>
      </c>
      <c r="W41" t="b">
        <f>IF(AND(EXACT(Key!$C$43,$A11),EXACT(W11,1)),TRUE(),FALSE())</f>
        <v>0</v>
      </c>
      <c r="X41" t="b">
        <f>IF(AND(EXACT(Key!$C$43,$A11),EXACT(X11,1)),TRUE(),FALSE())</f>
        <v>0</v>
      </c>
      <c r="Y41" t="b">
        <f>IF(AND(EXACT(Key!$C$43,$A11),EXACT(Y11,1)),TRUE(),FALSE())</f>
        <v>0</v>
      </c>
      <c r="Z41" t="b">
        <f>IF(AND(EXACT(Key!$C$43,$A11),EXACT(Z11,1)),TRUE(),FALSE())</f>
        <v>0</v>
      </c>
      <c r="AA41" t="b">
        <f>IF(AND(EXACT(Key!$C$43,$A11),EXACT(AA11,1)),TRUE(),FALSE())</f>
        <v>0</v>
      </c>
      <c r="AB41" t="b">
        <f>IF(AND(EXACT(Key!$C$43,$A11),EXACT(AB11,1)),TRUE(),FALSE())</f>
        <v>0</v>
      </c>
      <c r="AC41" t="b">
        <f>IF(AND(EXACT(Key!$C$43,$A11),EXACT(AC11,1)),TRUE(),FALSE())</f>
        <v>0</v>
      </c>
      <c r="AD41" t="b">
        <f>IF(AND(EXACT(Key!$C$43,$A11),EXACT(AD11,1)),TRUE(),FALSE())</f>
        <v>0</v>
      </c>
      <c r="AE41" t="b">
        <f>IF(AND(EXACT(Key!$C$43,$A11),EXACT(AE11,1)),TRUE(),FALSE())</f>
        <v>0</v>
      </c>
      <c r="AF41" t="b">
        <f>IF(AND(EXACT(Key!$C$43,$A11),EXACT(AF11,1)),TRUE(),FALSE())</f>
        <v>0</v>
      </c>
      <c r="AG41" t="b">
        <f>IF(AND(EXACT(Key!$C$43,$A11),EXACT(AG11,1)),TRUE(),FALSE())</f>
        <v>0</v>
      </c>
      <c r="AH41" t="b">
        <f>IF(AND(EXACT(Key!$C$43,$A11),EXACT(AH11,1)),TRUE(),FALSE())</f>
        <v>0</v>
      </c>
      <c r="AI41" t="b">
        <f>IF(AND(EXACT(Key!$C$43,$A11),EXACT(AI11,1)),TRUE(),FALSE())</f>
        <v>0</v>
      </c>
      <c r="AJ41" t="b">
        <f>IF(AND(EXACT(Key!$C$43,$A11),EXACT(AJ11,1)),TRUE(),FALSE())</f>
        <v>0</v>
      </c>
      <c r="AK41" t="b">
        <f>IF(AND(EXACT(Key!$C$43,$A11),EXACT(AK11,1)),TRUE(),FALSE())</f>
        <v>0</v>
      </c>
      <c r="AL41" t="b">
        <f>IF(AND(EXACT(Key!$C$43,$A11),EXACT(AL11,1)),TRUE(),FALSE())</f>
        <v>0</v>
      </c>
      <c r="AM41" t="b">
        <f>IF(AND(EXACT(Key!$C$43,$A11),EXACT(AM11,1)),TRUE(),FALSE())</f>
        <v>0</v>
      </c>
      <c r="AN41" t="b">
        <f>IF(AND(EXACT(Key!$C$43,$A11),EXACT(AN11,1)),TRUE(),FALSE())</f>
        <v>0</v>
      </c>
      <c r="AO41" t="b">
        <f>IF(AND(EXACT(Key!$C$43,$A11),EXACT(AO11,1)),TRUE(),FALSE())</f>
        <v>0</v>
      </c>
      <c r="AP41" t="b">
        <f>IF(AND(EXACT(Key!$C$43,$A11),EXACT(AP11,1)),TRUE(),FALSE())</f>
        <v>0</v>
      </c>
      <c r="AQ41" t="b">
        <f>IF(AND(EXACT(Key!$C$43,$A11),EXACT(AQ11,1)),TRUE(),FALSE())</f>
        <v>0</v>
      </c>
      <c r="AR41" t="b">
        <f>IF(AND(EXACT(Key!$C$43,$A11),EXACT(AR11,1)),TRUE(),FALSE())</f>
        <v>0</v>
      </c>
      <c r="AS41" t="b">
        <f>IF(AND(EXACT(Key!$C$43,$A11),EXACT(AS11,1)),TRUE(),FALSE())</f>
        <v>0</v>
      </c>
      <c r="AT41" t="b">
        <f>IF(AND(EXACT(Key!$C$43,$A11),EXACT(AT11,1)),TRUE(),FALSE())</f>
        <v>0</v>
      </c>
      <c r="AU41" t="b">
        <f>IF(AND(EXACT(Key!$C$43,$A11),EXACT(AU11,1)),TRUE(),FALSE())</f>
        <v>0</v>
      </c>
      <c r="AV41" t="b">
        <f>IF(AND(EXACT(Key!$C$43,$A11),EXACT(AV11,1)),TRUE(),FALSE())</f>
        <v>0</v>
      </c>
      <c r="AW41" t="b">
        <f>IF(AND(EXACT(Key!$C$43,$A11),EXACT(AW11,1)),TRUE(),FALSE())</f>
        <v>0</v>
      </c>
      <c r="AX41" t="b">
        <f>IF(AND(EXACT(Key!$C$43,$A11),EXACT(AX11,1)),TRUE(),FALSE())</f>
        <v>0</v>
      </c>
      <c r="AY41" t="b">
        <f>IF(AND(EXACT(Key!$C$43,$A11),EXACT(AY11,1)),TRUE(),FALSE())</f>
        <v>0</v>
      </c>
      <c r="AZ41" t="b">
        <f>IF(AND(EXACT(Key!$C$43,$A11),EXACT(AZ11,1)),TRUE(),FALSE())</f>
        <v>0</v>
      </c>
      <c r="BA41" t="b">
        <f>IF(AND(EXACT(Key!$C$43,$A11),EXACT(BA11,1)),TRUE(),FALSE())</f>
        <v>0</v>
      </c>
      <c r="BB41" t="b">
        <f>IF(AND(EXACT(Key!$C$43,$A11),EXACT(BB11,1)),TRUE(),FALSE())</f>
        <v>0</v>
      </c>
      <c r="BC41" t="b">
        <f>IF(AND(EXACT(Key!$C$43,$A11),EXACT(BC11,1)),TRUE(),FALSE())</f>
        <v>0</v>
      </c>
      <c r="BD41" t="b">
        <f>IF(AND(EXACT(Key!$C$43,$A11),EXACT(BD11,1)),TRUE(),FALSE())</f>
        <v>0</v>
      </c>
      <c r="BE41" t="b">
        <f>IF(AND(EXACT(Key!$C$43,$A11),EXACT(BE11,1)),TRUE(),FALSE())</f>
        <v>0</v>
      </c>
      <c r="BF41" t="b">
        <f>IF(AND(EXACT(Key!$C$43,$A11),EXACT(BF11,1)),TRUE(),FALSE())</f>
        <v>0</v>
      </c>
      <c r="BG41" t="b">
        <f>IF(AND(EXACT(Key!$C$43,$A11),EXACT(BG11,1)),TRUE(),FALSE())</f>
        <v>0</v>
      </c>
      <c r="BH41" t="b">
        <f>IF(AND(EXACT(Key!$C$43,$A11),EXACT(BH11,1)),TRUE(),FALSE())</f>
        <v>0</v>
      </c>
      <c r="BI41" t="b">
        <f>IF(AND(EXACT(Key!$C$43,$A11),EXACT(BI11,1)),TRUE(),FALSE())</f>
        <v>0</v>
      </c>
      <c r="BJ41" t="b">
        <f>IF(AND(EXACT(Key!$C$43,$A11),EXACT(BJ11,1)),TRUE(),FALSE())</f>
        <v>0</v>
      </c>
      <c r="BK41" t="b">
        <f>IF(AND(EXACT(Key!$C$43,$A11),EXACT(BK11,1)),TRUE(),FALSE())</f>
        <v>0</v>
      </c>
    </row>
    <row r="42" spans="1:63" x14ac:dyDescent="0.2">
      <c r="A42" s="74" t="s">
        <v>1170</v>
      </c>
      <c r="B42" t="b">
        <f>IF(AND(EXACT(Key!$C$43,$A12),EXACT(B12,1)),TRUE(),FALSE())</f>
        <v>0</v>
      </c>
      <c r="C42" t="b">
        <f>IF(AND(EXACT(Key!$C$43,$A12),EXACT(C12,1)),TRUE(),FALSE())</f>
        <v>0</v>
      </c>
      <c r="D42" t="b">
        <f>IF(AND(EXACT(Key!$C$43,$A12),EXACT(D12,1)),TRUE(),FALSE())</f>
        <v>0</v>
      </c>
      <c r="E42" t="b">
        <f>IF(AND(EXACT(Key!$C$43,$A12),EXACT(E12,1)),TRUE(),FALSE())</f>
        <v>0</v>
      </c>
      <c r="F42" t="b">
        <f>IF(AND(EXACT(Key!$C$43,$A12),EXACT(F12,1)),TRUE(),FALSE())</f>
        <v>0</v>
      </c>
      <c r="G42" t="b">
        <f>IF(AND(EXACT(Key!$C$43,$A12),EXACT(G12,1)),TRUE(),FALSE())</f>
        <v>0</v>
      </c>
      <c r="H42" t="b">
        <f>IF(AND(EXACT(Key!$C$43,$A12),EXACT(H12,1)),TRUE(),FALSE())</f>
        <v>0</v>
      </c>
      <c r="I42" t="b">
        <f>IF(AND(EXACT(Key!$C$43,$A12),EXACT(I12,1)),TRUE(),FALSE())</f>
        <v>0</v>
      </c>
      <c r="J42" t="b">
        <f>IF(AND(EXACT(Key!$C$43,$A12),EXACT(J12,1)),TRUE(),FALSE())</f>
        <v>0</v>
      </c>
      <c r="K42" t="b">
        <f>IF(AND(EXACT(Key!$C$43,$A12),EXACT(K12,1)),TRUE(),FALSE())</f>
        <v>0</v>
      </c>
      <c r="L42" t="b">
        <f>IF(AND(EXACT(Key!$C$43,$A12),EXACT(L12,1)),TRUE(),FALSE())</f>
        <v>0</v>
      </c>
      <c r="M42" t="b">
        <f>IF(AND(EXACT(Key!$C$43,$A12),EXACT(M12,1)),TRUE(),FALSE())</f>
        <v>0</v>
      </c>
      <c r="N42" t="b">
        <f>IF(AND(EXACT(Key!$C$43,$A12),EXACT(N12,1)),TRUE(),FALSE())</f>
        <v>0</v>
      </c>
      <c r="O42" t="b">
        <f>IF(AND(EXACT(Key!$C$43,$A12),EXACT(O12,1)),TRUE(),FALSE())</f>
        <v>0</v>
      </c>
      <c r="P42" t="b">
        <f>IF(AND(EXACT(Key!$C$43,$A12),EXACT(P12,1)),TRUE(),FALSE())</f>
        <v>0</v>
      </c>
      <c r="Q42" t="b">
        <f>IF(AND(EXACT(Key!$C$43,$A12),EXACT(Q12,1)),TRUE(),FALSE())</f>
        <v>0</v>
      </c>
      <c r="R42" t="b">
        <f>IF(AND(EXACT(Key!$C$43,$A12),EXACT(R12,1)),TRUE(),FALSE())</f>
        <v>0</v>
      </c>
      <c r="S42" t="b">
        <f>IF(AND(EXACT(Key!$C$43,$A12),EXACT(S12,1)),TRUE(),FALSE())</f>
        <v>0</v>
      </c>
      <c r="T42" t="b">
        <f>IF(AND(EXACT(Key!$C$43,$A12),EXACT(T12,1)),TRUE(),FALSE())</f>
        <v>0</v>
      </c>
      <c r="U42" t="b">
        <f>IF(AND(EXACT(Key!$C$43,$A12),EXACT(U12,1)),TRUE(),FALSE())</f>
        <v>0</v>
      </c>
      <c r="V42" t="b">
        <f>IF(AND(EXACT(Key!$C$43,$A12),EXACT(V12,1)),TRUE(),FALSE())</f>
        <v>0</v>
      </c>
      <c r="W42" t="b">
        <f>IF(AND(EXACT(Key!$C$43,$A12),EXACT(W12,1)),TRUE(),FALSE())</f>
        <v>0</v>
      </c>
      <c r="X42" t="b">
        <f>IF(AND(EXACT(Key!$C$43,$A12),EXACT(X12,1)),TRUE(),FALSE())</f>
        <v>0</v>
      </c>
      <c r="Y42" t="b">
        <f>IF(AND(EXACT(Key!$C$43,$A12),EXACT(Y12,1)),TRUE(),FALSE())</f>
        <v>0</v>
      </c>
      <c r="Z42" t="b">
        <f>IF(AND(EXACT(Key!$C$43,$A12),EXACT(Z12,1)),TRUE(),FALSE())</f>
        <v>0</v>
      </c>
      <c r="AA42" t="b">
        <f>IF(AND(EXACT(Key!$C$43,$A12),EXACT(AA12,1)),TRUE(),FALSE())</f>
        <v>0</v>
      </c>
      <c r="AB42" t="b">
        <f>IF(AND(EXACT(Key!$C$43,$A12),EXACT(AB12,1)),TRUE(),FALSE())</f>
        <v>0</v>
      </c>
      <c r="AC42" t="b">
        <f>IF(AND(EXACT(Key!$C$43,$A12),EXACT(AC12,1)),TRUE(),FALSE())</f>
        <v>0</v>
      </c>
      <c r="AD42" t="b">
        <f>IF(AND(EXACT(Key!$C$43,$A12),EXACT(AD12,1)),TRUE(),FALSE())</f>
        <v>0</v>
      </c>
      <c r="AE42" t="b">
        <f>IF(AND(EXACT(Key!$C$43,$A12),EXACT(AE12,1)),TRUE(),FALSE())</f>
        <v>0</v>
      </c>
      <c r="AF42" t="b">
        <f>IF(AND(EXACT(Key!$C$43,$A12),EXACT(AF12,1)),TRUE(),FALSE())</f>
        <v>0</v>
      </c>
      <c r="AG42" t="b">
        <f>IF(AND(EXACT(Key!$C$43,$A12),EXACT(AG12,1)),TRUE(),FALSE())</f>
        <v>0</v>
      </c>
      <c r="AH42" t="b">
        <f>IF(AND(EXACT(Key!$C$43,$A12),EXACT(AH12,1)),TRUE(),FALSE())</f>
        <v>0</v>
      </c>
      <c r="AI42" t="b">
        <f>IF(AND(EXACT(Key!$C$43,$A12),EXACT(AI12,1)),TRUE(),FALSE())</f>
        <v>0</v>
      </c>
      <c r="AJ42" t="b">
        <f>IF(AND(EXACT(Key!$C$43,$A12),EXACT(AJ12,1)),TRUE(),FALSE())</f>
        <v>0</v>
      </c>
      <c r="AK42" t="b">
        <f>IF(AND(EXACT(Key!$C$43,$A12),EXACT(AK12,1)),TRUE(),FALSE())</f>
        <v>0</v>
      </c>
      <c r="AL42" t="b">
        <f>IF(AND(EXACT(Key!$C$43,$A12),EXACT(AL12,1)),TRUE(),FALSE())</f>
        <v>0</v>
      </c>
      <c r="AM42" t="b">
        <f>IF(AND(EXACT(Key!$C$43,$A12),EXACT(AM12,1)),TRUE(),FALSE())</f>
        <v>0</v>
      </c>
      <c r="AN42" t="b">
        <f>IF(AND(EXACT(Key!$C$43,$A12),EXACT(AN12,1)),TRUE(),FALSE())</f>
        <v>0</v>
      </c>
      <c r="AO42" t="b">
        <f>IF(AND(EXACT(Key!$C$43,$A12),EXACT(AO12,1)),TRUE(),FALSE())</f>
        <v>0</v>
      </c>
      <c r="AP42" t="b">
        <f>IF(AND(EXACT(Key!$C$43,$A12),EXACT(AP12,1)),TRUE(),FALSE())</f>
        <v>0</v>
      </c>
      <c r="AQ42" t="b">
        <f>IF(AND(EXACT(Key!$C$43,$A12),EXACT(AQ12,1)),TRUE(),FALSE())</f>
        <v>0</v>
      </c>
      <c r="AR42" t="b">
        <f>IF(AND(EXACT(Key!$C$43,$A12),EXACT(AR12,1)),TRUE(),FALSE())</f>
        <v>0</v>
      </c>
      <c r="AS42" t="b">
        <f>IF(AND(EXACT(Key!$C$43,$A12),EXACT(AS12,1)),TRUE(),FALSE())</f>
        <v>0</v>
      </c>
      <c r="AT42" t="b">
        <f>IF(AND(EXACT(Key!$C$43,$A12),EXACT(AT12,1)),TRUE(),FALSE())</f>
        <v>0</v>
      </c>
      <c r="AU42" t="b">
        <f>IF(AND(EXACT(Key!$C$43,$A12),EXACT(AU12,1)),TRUE(),FALSE())</f>
        <v>0</v>
      </c>
      <c r="AV42" t="b">
        <f>IF(AND(EXACT(Key!$C$43,$A12),EXACT(AV12,1)),TRUE(),FALSE())</f>
        <v>0</v>
      </c>
      <c r="AW42" t="b">
        <f>IF(AND(EXACT(Key!$C$43,$A12),EXACT(AW12,1)),TRUE(),FALSE())</f>
        <v>0</v>
      </c>
      <c r="AX42" t="b">
        <f>IF(AND(EXACT(Key!$C$43,$A12),EXACT(AX12,1)),TRUE(),FALSE())</f>
        <v>0</v>
      </c>
      <c r="AY42" t="b">
        <f>IF(AND(EXACT(Key!$C$43,$A12),EXACT(AY12,1)),TRUE(),FALSE())</f>
        <v>0</v>
      </c>
      <c r="AZ42" t="b">
        <f>IF(AND(EXACT(Key!$C$43,$A12),EXACT(AZ12,1)),TRUE(),FALSE())</f>
        <v>0</v>
      </c>
      <c r="BA42" t="b">
        <f>IF(AND(EXACT(Key!$C$43,$A12),EXACT(BA12,1)),TRUE(),FALSE())</f>
        <v>0</v>
      </c>
      <c r="BB42" t="b">
        <f>IF(AND(EXACT(Key!$C$43,$A12),EXACT(BB12,1)),TRUE(),FALSE())</f>
        <v>0</v>
      </c>
      <c r="BC42" t="b">
        <f>IF(AND(EXACT(Key!$C$43,$A12),EXACT(BC12,1)),TRUE(),FALSE())</f>
        <v>0</v>
      </c>
      <c r="BD42" t="b">
        <f>IF(AND(EXACT(Key!$C$43,$A12),EXACT(BD12,1)),TRUE(),FALSE())</f>
        <v>0</v>
      </c>
      <c r="BE42" t="b">
        <f>IF(AND(EXACT(Key!$C$43,$A12),EXACT(BE12,1)),TRUE(),FALSE())</f>
        <v>0</v>
      </c>
      <c r="BF42" t="b">
        <f>IF(AND(EXACT(Key!$C$43,$A12),EXACT(BF12,1)),TRUE(),FALSE())</f>
        <v>0</v>
      </c>
      <c r="BG42" t="b">
        <f>IF(AND(EXACT(Key!$C$43,$A12),EXACT(BG12,1)),TRUE(),FALSE())</f>
        <v>0</v>
      </c>
      <c r="BH42" t="b">
        <f>IF(AND(EXACT(Key!$C$43,$A12),EXACT(BH12,1)),TRUE(),FALSE())</f>
        <v>0</v>
      </c>
      <c r="BI42" t="b">
        <f>IF(AND(EXACT(Key!$C$43,$A12),EXACT(BI12,1)),TRUE(),FALSE())</f>
        <v>0</v>
      </c>
      <c r="BJ42" t="b">
        <f>IF(AND(EXACT(Key!$C$43,$A12),EXACT(BJ12,1)),TRUE(),FALSE())</f>
        <v>0</v>
      </c>
      <c r="BK42" t="b">
        <f>IF(AND(EXACT(Key!$C$43,$A12),EXACT(BK12,1)),TRUE(),FALSE())</f>
        <v>0</v>
      </c>
    </row>
    <row r="43" spans="1:63" x14ac:dyDescent="0.2">
      <c r="A43" s="74" t="s">
        <v>1151</v>
      </c>
      <c r="B43" t="b">
        <f>IF(AND(EXACT(Key!$C$43,$A13),EXACT(B13,1)),TRUE(),FALSE())</f>
        <v>0</v>
      </c>
      <c r="C43" t="b">
        <f>IF(AND(EXACT(Key!$C$43,$A13),EXACT(C13,1)),TRUE(),FALSE())</f>
        <v>0</v>
      </c>
      <c r="D43" t="b">
        <f>IF(AND(EXACT(Key!$C$43,$A13),EXACT(D13,1)),TRUE(),FALSE())</f>
        <v>0</v>
      </c>
      <c r="E43" t="b">
        <f>IF(AND(EXACT(Key!$C$43,$A13),EXACT(E13,1)),TRUE(),FALSE())</f>
        <v>0</v>
      </c>
      <c r="F43" t="b">
        <f>IF(AND(EXACT(Key!$C$43,$A13),EXACT(F13,1)),TRUE(),FALSE())</f>
        <v>0</v>
      </c>
      <c r="G43" t="b">
        <f>IF(AND(EXACT(Key!$C$43,$A13),EXACT(G13,1)),TRUE(),FALSE())</f>
        <v>0</v>
      </c>
      <c r="H43" t="b">
        <f>IF(AND(EXACT(Key!$C$43,$A13),EXACT(H13,1)),TRUE(),FALSE())</f>
        <v>0</v>
      </c>
      <c r="I43" t="b">
        <f>IF(AND(EXACT(Key!$C$43,$A13),EXACT(I13,1)),TRUE(),FALSE())</f>
        <v>0</v>
      </c>
      <c r="J43" t="b">
        <f>IF(AND(EXACT(Key!$C$43,$A13),EXACT(J13,1)),TRUE(),FALSE())</f>
        <v>0</v>
      </c>
      <c r="K43" t="b">
        <f>IF(AND(EXACT(Key!$C$43,$A13),EXACT(K13,1)),TRUE(),FALSE())</f>
        <v>0</v>
      </c>
      <c r="L43" t="b">
        <f>IF(AND(EXACT(Key!$C$43,$A13),EXACT(L13,1)),TRUE(),FALSE())</f>
        <v>0</v>
      </c>
      <c r="M43" t="b">
        <f>IF(AND(EXACT(Key!$C$43,$A13),EXACT(M13,1)),TRUE(),FALSE())</f>
        <v>0</v>
      </c>
      <c r="N43" t="b">
        <f>IF(AND(EXACT(Key!$C$43,$A13),EXACT(N13,1)),TRUE(),FALSE())</f>
        <v>0</v>
      </c>
      <c r="O43" t="b">
        <f>IF(AND(EXACT(Key!$C$43,$A13),EXACT(O13,1)),TRUE(),FALSE())</f>
        <v>0</v>
      </c>
      <c r="P43" t="b">
        <f>IF(AND(EXACT(Key!$C$43,$A13),EXACT(P13,1)),TRUE(),FALSE())</f>
        <v>0</v>
      </c>
      <c r="Q43" t="b">
        <f>IF(AND(EXACT(Key!$C$43,$A13),EXACT(Q13,1)),TRUE(),FALSE())</f>
        <v>0</v>
      </c>
      <c r="R43" t="b">
        <f>IF(AND(EXACT(Key!$C$43,$A13),EXACT(R13,1)),TRUE(),FALSE())</f>
        <v>0</v>
      </c>
      <c r="S43" t="b">
        <f>IF(AND(EXACT(Key!$C$43,$A13),EXACT(S13,1)),TRUE(),FALSE())</f>
        <v>0</v>
      </c>
      <c r="T43" t="b">
        <f>IF(AND(EXACT(Key!$C$43,$A13),EXACT(T13,1)),TRUE(),FALSE())</f>
        <v>0</v>
      </c>
      <c r="U43" t="b">
        <f>IF(AND(EXACT(Key!$C$43,$A13),EXACT(U13,1)),TRUE(),FALSE())</f>
        <v>0</v>
      </c>
      <c r="V43" t="b">
        <f>IF(AND(EXACT(Key!$C$43,$A13),EXACT(V13,1)),TRUE(),FALSE())</f>
        <v>0</v>
      </c>
      <c r="W43" t="b">
        <f>IF(AND(EXACT(Key!$C$43,$A13),EXACT(W13,1)),TRUE(),FALSE())</f>
        <v>0</v>
      </c>
      <c r="X43" t="b">
        <f>IF(AND(EXACT(Key!$C$43,$A13),EXACT(X13,1)),TRUE(),FALSE())</f>
        <v>0</v>
      </c>
      <c r="Y43" t="b">
        <f>IF(AND(EXACT(Key!$C$43,$A13),EXACT(Y13,1)),TRUE(),FALSE())</f>
        <v>0</v>
      </c>
      <c r="Z43" t="b">
        <f>IF(AND(EXACT(Key!$C$43,$A13),EXACT(Z13,1)),TRUE(),FALSE())</f>
        <v>0</v>
      </c>
      <c r="AA43" t="b">
        <f>IF(AND(EXACT(Key!$C$43,$A13),EXACT(AA13,1)),TRUE(),FALSE())</f>
        <v>0</v>
      </c>
      <c r="AB43" t="b">
        <f>IF(AND(EXACT(Key!$C$43,$A13),EXACT(AB13,1)),TRUE(),FALSE())</f>
        <v>0</v>
      </c>
      <c r="AC43" t="b">
        <f>IF(AND(EXACT(Key!$C$43,$A13),EXACT(AC13,1)),TRUE(),FALSE())</f>
        <v>0</v>
      </c>
      <c r="AD43" t="b">
        <f>IF(AND(EXACT(Key!$C$43,$A13),EXACT(AD13,1)),TRUE(),FALSE())</f>
        <v>0</v>
      </c>
      <c r="AE43" t="b">
        <f>IF(AND(EXACT(Key!$C$43,$A13),EXACT(AE13,1)),TRUE(),FALSE())</f>
        <v>0</v>
      </c>
      <c r="AF43" t="b">
        <f>IF(AND(EXACT(Key!$C$43,$A13),EXACT(AF13,1)),TRUE(),FALSE())</f>
        <v>0</v>
      </c>
      <c r="AG43" t="b">
        <f>IF(AND(EXACT(Key!$C$43,$A13),EXACT(AG13,1)),TRUE(),FALSE())</f>
        <v>0</v>
      </c>
      <c r="AH43" t="b">
        <f>IF(AND(EXACT(Key!$C$43,$A13),EXACT(AH13,1)),TRUE(),FALSE())</f>
        <v>0</v>
      </c>
      <c r="AI43" t="b">
        <f>IF(AND(EXACT(Key!$C$43,$A13),EXACT(AI13,1)),TRUE(),FALSE())</f>
        <v>0</v>
      </c>
      <c r="AJ43" t="b">
        <f>IF(AND(EXACT(Key!$C$43,$A13),EXACT(AJ13,1)),TRUE(),FALSE())</f>
        <v>0</v>
      </c>
      <c r="AK43" t="b">
        <f>IF(AND(EXACT(Key!$C$43,$A13),EXACT(AK13,1)),TRUE(),FALSE())</f>
        <v>0</v>
      </c>
      <c r="AL43" t="b">
        <f>IF(AND(EXACT(Key!$C$43,$A13),EXACT(AL13,1)),TRUE(),FALSE())</f>
        <v>0</v>
      </c>
      <c r="AM43" t="b">
        <f>IF(AND(EXACT(Key!$C$43,$A13),EXACT(AM13,1)),TRUE(),FALSE())</f>
        <v>0</v>
      </c>
      <c r="AN43" t="b">
        <f>IF(AND(EXACT(Key!$C$43,$A13),EXACT(AN13,1)),TRUE(),FALSE())</f>
        <v>0</v>
      </c>
      <c r="AO43" t="b">
        <f>IF(AND(EXACT(Key!$C$43,$A13),EXACT(AO13,1)),TRUE(),FALSE())</f>
        <v>0</v>
      </c>
      <c r="AP43" t="b">
        <f>IF(AND(EXACT(Key!$C$43,$A13),EXACT(AP13,1)),TRUE(),FALSE())</f>
        <v>0</v>
      </c>
      <c r="AQ43" t="b">
        <f>IF(AND(EXACT(Key!$C$43,$A13),EXACT(AQ13,1)),TRUE(),FALSE())</f>
        <v>0</v>
      </c>
      <c r="AR43" t="b">
        <f>IF(AND(EXACT(Key!$C$43,$A13),EXACT(AR13,1)),TRUE(),FALSE())</f>
        <v>0</v>
      </c>
      <c r="AS43" t="b">
        <f>IF(AND(EXACT(Key!$C$43,$A13),EXACT(AS13,1)),TRUE(),FALSE())</f>
        <v>0</v>
      </c>
      <c r="AT43" t="b">
        <f>IF(AND(EXACT(Key!$C$43,$A13),EXACT(AT13,1)),TRUE(),FALSE())</f>
        <v>0</v>
      </c>
      <c r="AU43" t="b">
        <f>IF(AND(EXACT(Key!$C$43,$A13),EXACT(AU13,1)),TRUE(),FALSE())</f>
        <v>0</v>
      </c>
      <c r="AV43" t="b">
        <f>IF(AND(EXACT(Key!$C$43,$A13),EXACT(AV13,1)),TRUE(),FALSE())</f>
        <v>0</v>
      </c>
      <c r="AW43" t="b">
        <f>IF(AND(EXACT(Key!$C$43,$A13),EXACT(AW13,1)),TRUE(),FALSE())</f>
        <v>0</v>
      </c>
      <c r="AX43" t="b">
        <f>IF(AND(EXACT(Key!$C$43,$A13),EXACT(AX13,1)),TRUE(),FALSE())</f>
        <v>0</v>
      </c>
      <c r="AY43" t="b">
        <f>IF(AND(EXACT(Key!$C$43,$A13),EXACT(AY13,1)),TRUE(),FALSE())</f>
        <v>0</v>
      </c>
      <c r="AZ43" t="b">
        <f>IF(AND(EXACT(Key!$C$43,$A13),EXACT(AZ13,1)),TRUE(),FALSE())</f>
        <v>0</v>
      </c>
      <c r="BA43" t="b">
        <f>IF(AND(EXACT(Key!$C$43,$A13),EXACT(BA13,1)),TRUE(),FALSE())</f>
        <v>0</v>
      </c>
      <c r="BB43" t="b">
        <f>IF(AND(EXACT(Key!$C$43,$A13),EXACT(BB13,1)),TRUE(),FALSE())</f>
        <v>0</v>
      </c>
      <c r="BC43" t="b">
        <f>IF(AND(EXACT(Key!$C$43,$A13),EXACT(BC13,1)),TRUE(),FALSE())</f>
        <v>0</v>
      </c>
      <c r="BD43" t="b">
        <f>IF(AND(EXACT(Key!$C$43,$A13),EXACT(BD13,1)),TRUE(),FALSE())</f>
        <v>0</v>
      </c>
      <c r="BE43" t="b">
        <f>IF(AND(EXACT(Key!$C$43,$A13),EXACT(BE13,1)),TRUE(),FALSE())</f>
        <v>0</v>
      </c>
      <c r="BF43" t="b">
        <f>IF(AND(EXACT(Key!$C$43,$A13),EXACT(BF13,1)),TRUE(),FALSE())</f>
        <v>0</v>
      </c>
      <c r="BG43" t="b">
        <f>IF(AND(EXACT(Key!$C$43,$A13),EXACT(BG13,1)),TRUE(),FALSE())</f>
        <v>0</v>
      </c>
      <c r="BH43" t="b">
        <f>IF(AND(EXACT(Key!$C$43,$A13),EXACT(BH13,1)),TRUE(),FALSE())</f>
        <v>0</v>
      </c>
      <c r="BI43" t="b">
        <f>IF(AND(EXACT(Key!$C$43,$A13),EXACT(BI13,1)),TRUE(),FALSE())</f>
        <v>0</v>
      </c>
      <c r="BJ43" t="b">
        <f>IF(AND(EXACT(Key!$C$43,$A13),EXACT(BJ13,1)),TRUE(),FALSE())</f>
        <v>0</v>
      </c>
      <c r="BK43" t="b">
        <f>IF(AND(EXACT(Key!$C$43,$A13),EXACT(BK13,1)),TRUE(),FALSE())</f>
        <v>0</v>
      </c>
    </row>
    <row r="44" spans="1:63" x14ac:dyDescent="0.2">
      <c r="A44" s="74" t="s">
        <v>1152</v>
      </c>
      <c r="B44" t="b">
        <f>IF(AND(EXACT(Key!$C$43,$A14),EXACT(B14,1)),TRUE(),FALSE())</f>
        <v>0</v>
      </c>
      <c r="C44" t="b">
        <f>IF(AND(EXACT(Key!$C$43,$A14),EXACT(C14,1)),TRUE(),FALSE())</f>
        <v>0</v>
      </c>
      <c r="D44" t="b">
        <f>IF(AND(EXACT(Key!$C$43,$A14),EXACT(D14,1)),TRUE(),FALSE())</f>
        <v>0</v>
      </c>
      <c r="E44" t="b">
        <f>IF(AND(EXACT(Key!$C$43,$A14),EXACT(E14,1)),TRUE(),FALSE())</f>
        <v>0</v>
      </c>
      <c r="F44" t="b">
        <f>IF(AND(EXACT(Key!$C$43,$A14),EXACT(F14,1)),TRUE(),FALSE())</f>
        <v>0</v>
      </c>
      <c r="G44" t="b">
        <f>IF(AND(EXACT(Key!$C$43,$A14),EXACT(G14,1)),TRUE(),FALSE())</f>
        <v>0</v>
      </c>
      <c r="H44" t="b">
        <f>IF(AND(EXACT(Key!$C$43,$A14),EXACT(H14,1)),TRUE(),FALSE())</f>
        <v>0</v>
      </c>
      <c r="I44" t="b">
        <f>IF(AND(EXACT(Key!$C$43,$A14),EXACT(I14,1)),TRUE(),FALSE())</f>
        <v>0</v>
      </c>
      <c r="J44" t="b">
        <f>IF(AND(EXACT(Key!$C$43,$A14),EXACT(J14,1)),TRUE(),FALSE())</f>
        <v>0</v>
      </c>
      <c r="K44" t="b">
        <f>IF(AND(EXACT(Key!$C$43,$A14),EXACT(K14,1)),TRUE(),FALSE())</f>
        <v>0</v>
      </c>
      <c r="L44" t="b">
        <f>IF(AND(EXACT(Key!$C$43,$A14),EXACT(L14,1)),TRUE(),FALSE())</f>
        <v>0</v>
      </c>
      <c r="M44" t="b">
        <f>IF(AND(EXACT(Key!$C$43,$A14),EXACT(M14,1)),TRUE(),FALSE())</f>
        <v>0</v>
      </c>
      <c r="N44" t="b">
        <f>IF(AND(EXACT(Key!$C$43,$A14),EXACT(N14,1)),TRUE(),FALSE())</f>
        <v>0</v>
      </c>
      <c r="O44" t="b">
        <f>IF(AND(EXACT(Key!$C$43,$A14),EXACT(O14,1)),TRUE(),FALSE())</f>
        <v>0</v>
      </c>
      <c r="P44" t="b">
        <f>IF(AND(EXACT(Key!$C$43,$A14),EXACT(P14,1)),TRUE(),FALSE())</f>
        <v>0</v>
      </c>
      <c r="Q44" t="b">
        <f>IF(AND(EXACT(Key!$C$43,$A14),EXACT(Q14,1)),TRUE(),FALSE())</f>
        <v>0</v>
      </c>
      <c r="R44" t="b">
        <f>IF(AND(EXACT(Key!$C$43,$A14),EXACT(R14,1)),TRUE(),FALSE())</f>
        <v>0</v>
      </c>
      <c r="S44" t="b">
        <f>IF(AND(EXACT(Key!$C$43,$A14),EXACT(S14,1)),TRUE(),FALSE())</f>
        <v>0</v>
      </c>
      <c r="T44" t="b">
        <f>IF(AND(EXACT(Key!$C$43,$A14),EXACT(T14,1)),TRUE(),FALSE())</f>
        <v>0</v>
      </c>
      <c r="U44" t="b">
        <f>IF(AND(EXACT(Key!$C$43,$A14),EXACT(U14,1)),TRUE(),FALSE())</f>
        <v>0</v>
      </c>
      <c r="V44" t="b">
        <f>IF(AND(EXACT(Key!$C$43,$A14),EXACT(V14,1)),TRUE(),FALSE())</f>
        <v>0</v>
      </c>
      <c r="W44" t="b">
        <f>IF(AND(EXACT(Key!$C$43,$A14),EXACT(W14,1)),TRUE(),FALSE())</f>
        <v>0</v>
      </c>
      <c r="X44" t="b">
        <f>IF(AND(EXACT(Key!$C$43,$A14),EXACT(X14,1)),TRUE(),FALSE())</f>
        <v>0</v>
      </c>
      <c r="Y44" t="b">
        <f>IF(AND(EXACT(Key!$C$43,$A14),EXACT(Y14,1)),TRUE(),FALSE())</f>
        <v>0</v>
      </c>
      <c r="Z44" t="b">
        <f>IF(AND(EXACT(Key!$C$43,$A14),EXACT(Z14,1)),TRUE(),FALSE())</f>
        <v>0</v>
      </c>
      <c r="AA44" t="b">
        <f>IF(AND(EXACT(Key!$C$43,$A14),EXACT(AA14,1)),TRUE(),FALSE())</f>
        <v>0</v>
      </c>
      <c r="AB44" t="b">
        <f>IF(AND(EXACT(Key!$C$43,$A14),EXACT(AB14,1)),TRUE(),FALSE())</f>
        <v>0</v>
      </c>
      <c r="AC44" t="b">
        <f>IF(AND(EXACT(Key!$C$43,$A14),EXACT(AC14,1)),TRUE(),FALSE())</f>
        <v>0</v>
      </c>
      <c r="AD44" t="b">
        <f>IF(AND(EXACT(Key!$C$43,$A14),EXACT(AD14,1)),TRUE(),FALSE())</f>
        <v>0</v>
      </c>
      <c r="AE44" t="b">
        <f>IF(AND(EXACT(Key!$C$43,$A14),EXACT(AE14,1)),TRUE(),FALSE())</f>
        <v>0</v>
      </c>
      <c r="AF44" t="b">
        <f>IF(AND(EXACT(Key!$C$43,$A14),EXACT(AF14,1)),TRUE(),FALSE())</f>
        <v>0</v>
      </c>
      <c r="AG44" t="b">
        <f>IF(AND(EXACT(Key!$C$43,$A14),EXACT(AG14,1)),TRUE(),FALSE())</f>
        <v>0</v>
      </c>
      <c r="AH44" t="b">
        <f>IF(AND(EXACT(Key!$C$43,$A14),EXACT(AH14,1)),TRUE(),FALSE())</f>
        <v>0</v>
      </c>
      <c r="AI44" t="b">
        <f>IF(AND(EXACT(Key!$C$43,$A14),EXACT(AI14,1)),TRUE(),FALSE())</f>
        <v>0</v>
      </c>
      <c r="AJ44" t="b">
        <f>IF(AND(EXACT(Key!$C$43,$A14),EXACT(AJ14,1)),TRUE(),FALSE())</f>
        <v>0</v>
      </c>
      <c r="AK44" t="b">
        <f>IF(AND(EXACT(Key!$C$43,$A14),EXACT(AK14,1)),TRUE(),FALSE())</f>
        <v>0</v>
      </c>
      <c r="AL44" t="b">
        <f>IF(AND(EXACT(Key!$C$43,$A14),EXACT(AL14,1)),TRUE(),FALSE())</f>
        <v>0</v>
      </c>
      <c r="AM44" t="b">
        <f>IF(AND(EXACT(Key!$C$43,$A14),EXACT(AM14,1)),TRUE(),FALSE())</f>
        <v>0</v>
      </c>
      <c r="AN44" t="b">
        <f>IF(AND(EXACT(Key!$C$43,$A14),EXACT(AN14,1)),TRUE(),FALSE())</f>
        <v>0</v>
      </c>
      <c r="AO44" t="b">
        <f>IF(AND(EXACT(Key!$C$43,$A14),EXACT(AO14,1)),TRUE(),FALSE())</f>
        <v>0</v>
      </c>
      <c r="AP44" t="b">
        <f>IF(AND(EXACT(Key!$C$43,$A14),EXACT(AP14,1)),TRUE(),FALSE())</f>
        <v>0</v>
      </c>
      <c r="AQ44" t="b">
        <f>IF(AND(EXACT(Key!$C$43,$A14),EXACT(AQ14,1)),TRUE(),FALSE())</f>
        <v>0</v>
      </c>
      <c r="AR44" t="b">
        <f>IF(AND(EXACT(Key!$C$43,$A14),EXACT(AR14,1)),TRUE(),FALSE())</f>
        <v>0</v>
      </c>
      <c r="AS44" t="b">
        <f>IF(AND(EXACT(Key!$C$43,$A14),EXACT(AS14,1)),TRUE(),FALSE())</f>
        <v>0</v>
      </c>
      <c r="AT44" t="b">
        <f>IF(AND(EXACT(Key!$C$43,$A14),EXACT(AT14,1)),TRUE(),FALSE())</f>
        <v>0</v>
      </c>
      <c r="AU44" t="b">
        <f>IF(AND(EXACT(Key!$C$43,$A14),EXACT(AU14,1)),TRUE(),FALSE())</f>
        <v>0</v>
      </c>
      <c r="AV44" t="b">
        <f>IF(AND(EXACT(Key!$C$43,$A14),EXACT(AV14,1)),TRUE(),FALSE())</f>
        <v>0</v>
      </c>
      <c r="AW44" t="b">
        <f>IF(AND(EXACT(Key!$C$43,$A14),EXACT(AW14,1)),TRUE(),FALSE())</f>
        <v>0</v>
      </c>
      <c r="AX44" t="b">
        <f>IF(AND(EXACT(Key!$C$43,$A14),EXACT(AX14,1)),TRUE(),FALSE())</f>
        <v>0</v>
      </c>
      <c r="AY44" t="b">
        <f>IF(AND(EXACT(Key!$C$43,$A14),EXACT(AY14,1)),TRUE(),FALSE())</f>
        <v>0</v>
      </c>
      <c r="AZ44" t="b">
        <f>IF(AND(EXACT(Key!$C$43,$A14),EXACT(AZ14,1)),TRUE(),FALSE())</f>
        <v>0</v>
      </c>
      <c r="BA44" t="b">
        <f>IF(AND(EXACT(Key!$C$43,$A14),EXACT(BA14,1)),TRUE(),FALSE())</f>
        <v>0</v>
      </c>
      <c r="BB44" t="b">
        <f>IF(AND(EXACT(Key!$C$43,$A14),EXACT(BB14,1)),TRUE(),FALSE())</f>
        <v>0</v>
      </c>
      <c r="BC44" t="b">
        <f>IF(AND(EXACT(Key!$C$43,$A14),EXACT(BC14,1)),TRUE(),FALSE())</f>
        <v>0</v>
      </c>
      <c r="BD44" t="b">
        <f>IF(AND(EXACT(Key!$C$43,$A14),EXACT(BD14,1)),TRUE(),FALSE())</f>
        <v>0</v>
      </c>
      <c r="BE44" t="b">
        <f>IF(AND(EXACT(Key!$C$43,$A14),EXACT(BE14,1)),TRUE(),FALSE())</f>
        <v>0</v>
      </c>
      <c r="BF44" t="b">
        <f>IF(AND(EXACT(Key!$C$43,$A14),EXACT(BF14,1)),TRUE(),FALSE())</f>
        <v>0</v>
      </c>
      <c r="BG44" t="b">
        <f>IF(AND(EXACT(Key!$C$43,$A14),EXACT(BG14,1)),TRUE(),FALSE())</f>
        <v>0</v>
      </c>
      <c r="BH44" t="b">
        <f>IF(AND(EXACT(Key!$C$43,$A14),EXACT(BH14,1)),TRUE(),FALSE())</f>
        <v>0</v>
      </c>
      <c r="BI44" t="b">
        <f>IF(AND(EXACT(Key!$C$43,$A14),EXACT(BI14,1)),TRUE(),FALSE())</f>
        <v>0</v>
      </c>
      <c r="BJ44" t="b">
        <f>IF(AND(EXACT(Key!$C$43,$A14),EXACT(BJ14,1)),TRUE(),FALSE())</f>
        <v>0</v>
      </c>
      <c r="BK44" t="b">
        <f>IF(AND(EXACT(Key!$C$43,$A14),EXACT(BK14,1)),TRUE(),FALSE())</f>
        <v>0</v>
      </c>
    </row>
    <row r="45" spans="1:63" x14ac:dyDescent="0.2">
      <c r="A45" s="74" t="s">
        <v>1153</v>
      </c>
      <c r="B45" t="b">
        <f>IF(AND(EXACT(Key!$C$43,$A15),EXACT(B15,1)),TRUE(),FALSE())</f>
        <v>0</v>
      </c>
      <c r="C45" t="b">
        <f>IF(AND(EXACT(Key!$C$43,$A15),EXACT(C15,1)),TRUE(),FALSE())</f>
        <v>0</v>
      </c>
      <c r="D45" t="b">
        <f>IF(AND(EXACT(Key!$C$43,$A15),EXACT(D15,1)),TRUE(),FALSE())</f>
        <v>0</v>
      </c>
      <c r="E45" t="b">
        <f>IF(AND(EXACT(Key!$C$43,$A15),EXACT(E15,1)),TRUE(),FALSE())</f>
        <v>0</v>
      </c>
      <c r="F45" t="b">
        <f>IF(AND(EXACT(Key!$C$43,$A15),EXACT(F15,1)),TRUE(),FALSE())</f>
        <v>0</v>
      </c>
      <c r="G45" t="b">
        <f>IF(AND(EXACT(Key!$C$43,$A15),EXACT(G15,1)),TRUE(),FALSE())</f>
        <v>0</v>
      </c>
      <c r="H45" t="b">
        <f>IF(AND(EXACT(Key!$C$43,$A15),EXACT(H15,1)),TRUE(),FALSE())</f>
        <v>0</v>
      </c>
      <c r="I45" t="b">
        <f>IF(AND(EXACT(Key!$C$43,$A15),EXACT(I15,1)),TRUE(),FALSE())</f>
        <v>0</v>
      </c>
      <c r="J45" t="b">
        <f>IF(AND(EXACT(Key!$C$43,$A15),EXACT(J15,1)),TRUE(),FALSE())</f>
        <v>0</v>
      </c>
      <c r="K45" t="b">
        <f>IF(AND(EXACT(Key!$C$43,$A15),EXACT(K15,1)),TRUE(),FALSE())</f>
        <v>0</v>
      </c>
      <c r="L45" t="b">
        <f>IF(AND(EXACT(Key!$C$43,$A15),EXACT(L15,1)),TRUE(),FALSE())</f>
        <v>0</v>
      </c>
      <c r="M45" t="b">
        <f>IF(AND(EXACT(Key!$C$43,$A15),EXACT(M15,1)),TRUE(),FALSE())</f>
        <v>0</v>
      </c>
      <c r="N45" t="b">
        <f>IF(AND(EXACT(Key!$C$43,$A15),EXACT(N15,1)),TRUE(),FALSE())</f>
        <v>0</v>
      </c>
      <c r="O45" t="b">
        <f>IF(AND(EXACT(Key!$C$43,$A15),EXACT(O15,1)),TRUE(),FALSE())</f>
        <v>0</v>
      </c>
      <c r="P45" t="b">
        <f>IF(AND(EXACT(Key!$C$43,$A15),EXACT(P15,1)),TRUE(),FALSE())</f>
        <v>0</v>
      </c>
      <c r="Q45" t="b">
        <f>IF(AND(EXACT(Key!$C$43,$A15),EXACT(Q15,1)),TRUE(),FALSE())</f>
        <v>0</v>
      </c>
      <c r="R45" t="b">
        <f>IF(AND(EXACT(Key!$C$43,$A15),EXACT(R15,1)),TRUE(),FALSE())</f>
        <v>0</v>
      </c>
      <c r="S45" t="b">
        <f>IF(AND(EXACT(Key!$C$43,$A15),EXACT(S15,1)),TRUE(),FALSE())</f>
        <v>0</v>
      </c>
      <c r="T45" t="b">
        <f>IF(AND(EXACT(Key!$C$43,$A15),EXACT(T15,1)),TRUE(),FALSE())</f>
        <v>0</v>
      </c>
      <c r="U45" t="b">
        <f>IF(AND(EXACT(Key!$C$43,$A15),EXACT(U15,1)),TRUE(),FALSE())</f>
        <v>0</v>
      </c>
      <c r="V45" t="b">
        <f>IF(AND(EXACT(Key!$C$43,$A15),EXACT(V15,1)),TRUE(),FALSE())</f>
        <v>0</v>
      </c>
      <c r="W45" t="b">
        <f>IF(AND(EXACT(Key!$C$43,$A15),EXACT(W15,1)),TRUE(),FALSE())</f>
        <v>0</v>
      </c>
      <c r="X45" t="b">
        <f>IF(AND(EXACT(Key!$C$43,$A15),EXACT(X15,1)),TRUE(),FALSE())</f>
        <v>0</v>
      </c>
      <c r="Y45" t="b">
        <f>IF(AND(EXACT(Key!$C$43,$A15),EXACT(Y15,1)),TRUE(),FALSE())</f>
        <v>0</v>
      </c>
      <c r="Z45" t="b">
        <f>IF(AND(EXACT(Key!$C$43,$A15),EXACT(Z15,1)),TRUE(),FALSE())</f>
        <v>0</v>
      </c>
      <c r="AA45" t="b">
        <f>IF(AND(EXACT(Key!$C$43,$A15),EXACT(AA15,1)),TRUE(),FALSE())</f>
        <v>0</v>
      </c>
      <c r="AB45" t="b">
        <f>IF(AND(EXACT(Key!$C$43,$A15),EXACT(AB15,1)),TRUE(),FALSE())</f>
        <v>0</v>
      </c>
      <c r="AC45" t="b">
        <f>IF(AND(EXACT(Key!$C$43,$A15),EXACT(AC15,1)),TRUE(),FALSE())</f>
        <v>0</v>
      </c>
      <c r="AD45" t="b">
        <f>IF(AND(EXACT(Key!$C$43,$A15),EXACT(AD15,1)),TRUE(),FALSE())</f>
        <v>0</v>
      </c>
      <c r="AE45" t="b">
        <f>IF(AND(EXACT(Key!$C$43,$A15),EXACT(AE15,1)),TRUE(),FALSE())</f>
        <v>0</v>
      </c>
      <c r="AF45" t="b">
        <f>IF(AND(EXACT(Key!$C$43,$A15),EXACT(AF15,1)),TRUE(),FALSE())</f>
        <v>0</v>
      </c>
      <c r="AG45" t="b">
        <f>IF(AND(EXACT(Key!$C$43,$A15),EXACT(AG15,1)),TRUE(),FALSE())</f>
        <v>0</v>
      </c>
      <c r="AH45" t="b">
        <f>IF(AND(EXACT(Key!$C$43,$A15),EXACT(AH15,1)),TRUE(),FALSE())</f>
        <v>0</v>
      </c>
      <c r="AI45" t="b">
        <f>IF(AND(EXACT(Key!$C$43,$A15),EXACT(AI15,1)),TRUE(),FALSE())</f>
        <v>0</v>
      </c>
      <c r="AJ45" t="b">
        <f>IF(AND(EXACT(Key!$C$43,$A15),EXACT(AJ15,1)),TRUE(),FALSE())</f>
        <v>0</v>
      </c>
      <c r="AK45" t="b">
        <f>IF(AND(EXACT(Key!$C$43,$A15),EXACT(AK15,1)),TRUE(),FALSE())</f>
        <v>0</v>
      </c>
      <c r="AL45" t="b">
        <f>IF(AND(EXACT(Key!$C$43,$A15),EXACT(AL15,1)),TRUE(),FALSE())</f>
        <v>0</v>
      </c>
      <c r="AM45" t="b">
        <f>IF(AND(EXACT(Key!$C$43,$A15),EXACT(AM15,1)),TRUE(),FALSE())</f>
        <v>0</v>
      </c>
      <c r="AN45" t="b">
        <f>IF(AND(EXACT(Key!$C$43,$A15),EXACT(AN15,1)),TRUE(),FALSE())</f>
        <v>0</v>
      </c>
      <c r="AO45" t="b">
        <f>IF(AND(EXACT(Key!$C$43,$A15),EXACT(AO15,1)),TRUE(),FALSE())</f>
        <v>0</v>
      </c>
      <c r="AP45" t="b">
        <f>IF(AND(EXACT(Key!$C$43,$A15),EXACT(AP15,1)),TRUE(),FALSE())</f>
        <v>0</v>
      </c>
      <c r="AQ45" t="b">
        <f>IF(AND(EXACT(Key!$C$43,$A15),EXACT(AQ15,1)),TRUE(),FALSE())</f>
        <v>0</v>
      </c>
      <c r="AR45" t="b">
        <f>IF(AND(EXACT(Key!$C$43,$A15),EXACT(AR15,1)),TRUE(),FALSE())</f>
        <v>0</v>
      </c>
      <c r="AS45" t="b">
        <f>IF(AND(EXACT(Key!$C$43,$A15),EXACT(AS15,1)),TRUE(),FALSE())</f>
        <v>0</v>
      </c>
      <c r="AT45" t="b">
        <f>IF(AND(EXACT(Key!$C$43,$A15),EXACT(AT15,1)),TRUE(),FALSE())</f>
        <v>0</v>
      </c>
      <c r="AU45" t="b">
        <f>IF(AND(EXACT(Key!$C$43,$A15),EXACT(AU15,1)),TRUE(),FALSE())</f>
        <v>0</v>
      </c>
      <c r="AV45" t="b">
        <f>IF(AND(EXACT(Key!$C$43,$A15),EXACT(AV15,1)),TRUE(),FALSE())</f>
        <v>0</v>
      </c>
      <c r="AW45" t="b">
        <f>IF(AND(EXACT(Key!$C$43,$A15),EXACT(AW15,1)),TRUE(),FALSE())</f>
        <v>0</v>
      </c>
      <c r="AX45" t="b">
        <f>IF(AND(EXACT(Key!$C$43,$A15),EXACT(AX15,1)),TRUE(),FALSE())</f>
        <v>0</v>
      </c>
      <c r="AY45" t="b">
        <f>IF(AND(EXACT(Key!$C$43,$A15),EXACT(AY15,1)),TRUE(),FALSE())</f>
        <v>0</v>
      </c>
      <c r="AZ45" t="b">
        <f>IF(AND(EXACT(Key!$C$43,$A15),EXACT(AZ15,1)),TRUE(),FALSE())</f>
        <v>0</v>
      </c>
      <c r="BA45" t="b">
        <f>IF(AND(EXACT(Key!$C$43,$A15),EXACT(BA15,1)),TRUE(),FALSE())</f>
        <v>0</v>
      </c>
      <c r="BB45" t="b">
        <f>IF(AND(EXACT(Key!$C$43,$A15),EXACT(BB15,1)),TRUE(),FALSE())</f>
        <v>0</v>
      </c>
      <c r="BC45" t="b">
        <f>IF(AND(EXACT(Key!$C$43,$A15),EXACT(BC15,1)),TRUE(),FALSE())</f>
        <v>0</v>
      </c>
      <c r="BD45" t="b">
        <f>IF(AND(EXACT(Key!$C$43,$A15),EXACT(BD15,1)),TRUE(),FALSE())</f>
        <v>0</v>
      </c>
      <c r="BE45" t="b">
        <f>IF(AND(EXACT(Key!$C$43,$A15),EXACT(BE15,1)),TRUE(),FALSE())</f>
        <v>0</v>
      </c>
      <c r="BF45" t="b">
        <f>IF(AND(EXACT(Key!$C$43,$A15),EXACT(BF15,1)),TRUE(),FALSE())</f>
        <v>0</v>
      </c>
      <c r="BG45" t="b">
        <f>IF(AND(EXACT(Key!$C$43,$A15),EXACT(BG15,1)),TRUE(),FALSE())</f>
        <v>0</v>
      </c>
      <c r="BH45" t="b">
        <f>IF(AND(EXACT(Key!$C$43,$A15),EXACT(BH15,1)),TRUE(),FALSE())</f>
        <v>0</v>
      </c>
      <c r="BI45" t="b">
        <f>IF(AND(EXACT(Key!$C$43,$A15),EXACT(BI15,1)),TRUE(),FALSE())</f>
        <v>0</v>
      </c>
      <c r="BJ45" t="b">
        <f>IF(AND(EXACT(Key!$C$43,$A15),EXACT(BJ15,1)),TRUE(),FALSE())</f>
        <v>0</v>
      </c>
      <c r="BK45" t="b">
        <f>IF(AND(EXACT(Key!$C$43,$A15),EXACT(BK15,1)),TRUE(),FALSE())</f>
        <v>0</v>
      </c>
    </row>
    <row r="46" spans="1:63" x14ac:dyDescent="0.2">
      <c r="A46" s="74" t="s">
        <v>1154</v>
      </c>
      <c r="B46" t="b">
        <f>IF(AND(EXACT(Key!$C$43,$A16),EXACT(B16,1)),TRUE(),FALSE())</f>
        <v>0</v>
      </c>
      <c r="C46" t="b">
        <f>IF(AND(EXACT(Key!$C$43,$A16),EXACT(C16,1)),TRUE(),FALSE())</f>
        <v>0</v>
      </c>
      <c r="D46" t="b">
        <f>IF(AND(EXACT(Key!$C$43,$A16),EXACT(D16,1)),TRUE(),FALSE())</f>
        <v>0</v>
      </c>
      <c r="E46" t="b">
        <f>IF(AND(EXACT(Key!$C$43,$A16),EXACT(E16,1)),TRUE(),FALSE())</f>
        <v>0</v>
      </c>
      <c r="F46" t="b">
        <f>IF(AND(EXACT(Key!$C$43,$A16),EXACT(F16,1)),TRUE(),FALSE())</f>
        <v>0</v>
      </c>
      <c r="G46" t="b">
        <f>IF(AND(EXACT(Key!$C$43,$A16),EXACT(G16,1)),TRUE(),FALSE())</f>
        <v>0</v>
      </c>
      <c r="H46" t="b">
        <f>IF(AND(EXACT(Key!$C$43,$A16),EXACT(H16,1)),TRUE(),FALSE())</f>
        <v>0</v>
      </c>
      <c r="I46" t="b">
        <f>IF(AND(EXACT(Key!$C$43,$A16),EXACT(I16,1)),TRUE(),FALSE())</f>
        <v>0</v>
      </c>
      <c r="J46" t="b">
        <f>IF(AND(EXACT(Key!$C$43,$A16),EXACT(J16,1)),TRUE(),FALSE())</f>
        <v>0</v>
      </c>
      <c r="K46" t="b">
        <f>IF(AND(EXACT(Key!$C$43,$A16),EXACT(K16,1)),TRUE(),FALSE())</f>
        <v>0</v>
      </c>
      <c r="L46" t="b">
        <f>IF(AND(EXACT(Key!$C$43,$A16),EXACT(L16,1)),TRUE(),FALSE())</f>
        <v>0</v>
      </c>
      <c r="M46" t="b">
        <f>IF(AND(EXACT(Key!$C$43,$A16),EXACT(M16,1)),TRUE(),FALSE())</f>
        <v>0</v>
      </c>
      <c r="N46" t="b">
        <f>IF(AND(EXACT(Key!$C$43,$A16),EXACT(N16,1)),TRUE(),FALSE())</f>
        <v>0</v>
      </c>
      <c r="O46" t="b">
        <f>IF(AND(EXACT(Key!$C$43,$A16),EXACT(O16,1)),TRUE(),FALSE())</f>
        <v>0</v>
      </c>
      <c r="P46" t="b">
        <f>IF(AND(EXACT(Key!$C$43,$A16),EXACT(P16,1)),TRUE(),FALSE())</f>
        <v>0</v>
      </c>
      <c r="Q46" t="b">
        <f>IF(AND(EXACT(Key!$C$43,$A16),EXACT(Q16,1)),TRUE(),FALSE())</f>
        <v>0</v>
      </c>
      <c r="R46" t="b">
        <f>IF(AND(EXACT(Key!$C$43,$A16),EXACT(R16,1)),TRUE(),FALSE())</f>
        <v>0</v>
      </c>
      <c r="S46" t="b">
        <f>IF(AND(EXACT(Key!$C$43,$A16),EXACT(S16,1)),TRUE(),FALSE())</f>
        <v>0</v>
      </c>
      <c r="T46" t="b">
        <f>IF(AND(EXACT(Key!$C$43,$A16),EXACT(T16,1)),TRUE(),FALSE())</f>
        <v>0</v>
      </c>
      <c r="U46" t="b">
        <f>IF(AND(EXACT(Key!$C$43,$A16),EXACT(U16,1)),TRUE(),FALSE())</f>
        <v>0</v>
      </c>
      <c r="V46" t="b">
        <f>IF(AND(EXACT(Key!$C$43,$A16),EXACT(V16,1)),TRUE(),FALSE())</f>
        <v>0</v>
      </c>
      <c r="W46" t="b">
        <f>IF(AND(EXACT(Key!$C$43,$A16),EXACT(W16,1)),TRUE(),FALSE())</f>
        <v>0</v>
      </c>
      <c r="X46" t="b">
        <f>IF(AND(EXACT(Key!$C$43,$A16),EXACT(X16,1)),TRUE(),FALSE())</f>
        <v>0</v>
      </c>
      <c r="Y46" t="b">
        <f>IF(AND(EXACT(Key!$C$43,$A16),EXACT(Y16,1)),TRUE(),FALSE())</f>
        <v>0</v>
      </c>
      <c r="Z46" t="b">
        <f>IF(AND(EXACT(Key!$C$43,$A16),EXACT(Z16,1)),TRUE(),FALSE())</f>
        <v>0</v>
      </c>
      <c r="AA46" t="b">
        <f>IF(AND(EXACT(Key!$C$43,$A16),EXACT(AA16,1)),TRUE(),FALSE())</f>
        <v>0</v>
      </c>
      <c r="AB46" t="b">
        <f>IF(AND(EXACT(Key!$C$43,$A16),EXACT(AB16,1)),TRUE(),FALSE())</f>
        <v>0</v>
      </c>
      <c r="AC46" t="b">
        <f>IF(AND(EXACT(Key!$C$43,$A16),EXACT(AC16,1)),TRUE(),FALSE())</f>
        <v>0</v>
      </c>
      <c r="AD46" t="b">
        <f>IF(AND(EXACT(Key!$C$43,$A16),EXACT(AD16,1)),TRUE(),FALSE())</f>
        <v>0</v>
      </c>
      <c r="AE46" t="b">
        <f>IF(AND(EXACT(Key!$C$43,$A16),EXACT(AE16,1)),TRUE(),FALSE())</f>
        <v>0</v>
      </c>
      <c r="AF46" t="b">
        <f>IF(AND(EXACT(Key!$C$43,$A16),EXACT(AF16,1)),TRUE(),FALSE())</f>
        <v>0</v>
      </c>
      <c r="AG46" t="b">
        <f>IF(AND(EXACT(Key!$C$43,$A16),EXACT(AG16,1)),TRUE(),FALSE())</f>
        <v>0</v>
      </c>
      <c r="AH46" t="b">
        <f>IF(AND(EXACT(Key!$C$43,$A16),EXACT(AH16,1)),TRUE(),FALSE())</f>
        <v>0</v>
      </c>
      <c r="AI46" t="b">
        <f>IF(AND(EXACT(Key!$C$43,$A16),EXACT(AI16,1)),TRUE(),FALSE())</f>
        <v>0</v>
      </c>
      <c r="AJ46" t="b">
        <f>IF(AND(EXACT(Key!$C$43,$A16),EXACT(AJ16,1)),TRUE(),FALSE())</f>
        <v>0</v>
      </c>
      <c r="AK46" t="b">
        <f>IF(AND(EXACT(Key!$C$43,$A16),EXACT(AK16,1)),TRUE(),FALSE())</f>
        <v>0</v>
      </c>
      <c r="AL46" t="b">
        <f>IF(AND(EXACT(Key!$C$43,$A16),EXACT(AL16,1)),TRUE(),FALSE())</f>
        <v>0</v>
      </c>
      <c r="AM46" t="b">
        <f>IF(AND(EXACT(Key!$C$43,$A16),EXACT(AM16,1)),TRUE(),FALSE())</f>
        <v>0</v>
      </c>
      <c r="AN46" t="b">
        <f>IF(AND(EXACT(Key!$C$43,$A16),EXACT(AN16,1)),TRUE(),FALSE())</f>
        <v>0</v>
      </c>
      <c r="AO46" t="b">
        <f>IF(AND(EXACT(Key!$C$43,$A16),EXACT(AO16,1)),TRUE(),FALSE())</f>
        <v>0</v>
      </c>
      <c r="AP46" t="b">
        <f>IF(AND(EXACT(Key!$C$43,$A16),EXACT(AP16,1)),TRUE(),FALSE())</f>
        <v>0</v>
      </c>
      <c r="AQ46" t="b">
        <f>IF(AND(EXACT(Key!$C$43,$A16),EXACT(AQ16,1)),TRUE(),FALSE())</f>
        <v>0</v>
      </c>
      <c r="AR46" t="b">
        <f>IF(AND(EXACT(Key!$C$43,$A16),EXACT(AR16,1)),TRUE(),FALSE())</f>
        <v>0</v>
      </c>
      <c r="AS46" t="b">
        <f>IF(AND(EXACT(Key!$C$43,$A16),EXACT(AS16,1)),TRUE(),FALSE())</f>
        <v>0</v>
      </c>
      <c r="AT46" t="b">
        <f>IF(AND(EXACT(Key!$C$43,$A16),EXACT(AT16,1)),TRUE(),FALSE())</f>
        <v>0</v>
      </c>
      <c r="AU46" t="b">
        <f>IF(AND(EXACT(Key!$C$43,$A16),EXACT(AU16,1)),TRUE(),FALSE())</f>
        <v>0</v>
      </c>
      <c r="AV46" t="b">
        <f>IF(AND(EXACT(Key!$C$43,$A16),EXACT(AV16,1)),TRUE(),FALSE())</f>
        <v>0</v>
      </c>
      <c r="AW46" t="b">
        <f>IF(AND(EXACT(Key!$C$43,$A16),EXACT(AW16,1)),TRUE(),FALSE())</f>
        <v>0</v>
      </c>
      <c r="AX46" t="b">
        <f>IF(AND(EXACT(Key!$C$43,$A16),EXACT(AX16,1)),TRUE(),FALSE())</f>
        <v>0</v>
      </c>
      <c r="AY46" t="b">
        <f>IF(AND(EXACT(Key!$C$43,$A16),EXACT(AY16,1)),TRUE(),FALSE())</f>
        <v>0</v>
      </c>
      <c r="AZ46" t="b">
        <f>IF(AND(EXACT(Key!$C$43,$A16),EXACT(AZ16,1)),TRUE(),FALSE())</f>
        <v>0</v>
      </c>
      <c r="BA46" t="b">
        <f>IF(AND(EXACT(Key!$C$43,$A16),EXACT(BA16,1)),TRUE(),FALSE())</f>
        <v>0</v>
      </c>
      <c r="BB46" t="b">
        <f>IF(AND(EXACT(Key!$C$43,$A16),EXACT(BB16,1)),TRUE(),FALSE())</f>
        <v>0</v>
      </c>
      <c r="BC46" t="b">
        <f>IF(AND(EXACT(Key!$C$43,$A16),EXACT(BC16,1)),TRUE(),FALSE())</f>
        <v>0</v>
      </c>
      <c r="BD46" t="b">
        <f>IF(AND(EXACT(Key!$C$43,$A16),EXACT(BD16,1)),TRUE(),FALSE())</f>
        <v>0</v>
      </c>
      <c r="BE46" t="b">
        <f>IF(AND(EXACT(Key!$C$43,$A16),EXACT(BE16,1)),TRUE(),FALSE())</f>
        <v>0</v>
      </c>
      <c r="BF46" t="b">
        <f>IF(AND(EXACT(Key!$C$43,$A16),EXACT(BF16,1)),TRUE(),FALSE())</f>
        <v>0</v>
      </c>
      <c r="BG46" t="b">
        <f>IF(AND(EXACT(Key!$C$43,$A16),EXACT(BG16,1)),TRUE(),FALSE())</f>
        <v>0</v>
      </c>
      <c r="BH46" t="b">
        <f>IF(AND(EXACT(Key!$C$43,$A16),EXACT(BH16,1)),TRUE(),FALSE())</f>
        <v>0</v>
      </c>
      <c r="BI46" t="b">
        <f>IF(AND(EXACT(Key!$C$43,$A16),EXACT(BI16,1)),TRUE(),FALSE())</f>
        <v>0</v>
      </c>
      <c r="BJ46" t="b">
        <f>IF(AND(EXACT(Key!$C$43,$A16),EXACT(BJ16,1)),TRUE(),FALSE())</f>
        <v>0</v>
      </c>
      <c r="BK46" t="b">
        <f>IF(AND(EXACT(Key!$C$43,$A16),EXACT(BK16,1)),TRUE(),FALSE())</f>
        <v>0</v>
      </c>
    </row>
    <row r="47" spans="1:63" x14ac:dyDescent="0.2">
      <c r="A47" s="74" t="s">
        <v>1155</v>
      </c>
      <c r="B47" t="b">
        <f>IF(AND(EXACT(Key!$C$43,$A17),EXACT(B17,1)),TRUE(),FALSE())</f>
        <v>0</v>
      </c>
      <c r="C47" t="b">
        <f>IF(AND(EXACT(Key!$C$43,$A17),EXACT(C17,1)),TRUE(),FALSE())</f>
        <v>0</v>
      </c>
      <c r="D47" t="b">
        <f>IF(AND(EXACT(Key!$C$43,$A17),EXACT(D17,1)),TRUE(),FALSE())</f>
        <v>0</v>
      </c>
      <c r="E47" t="b">
        <f>IF(AND(EXACT(Key!$C$43,$A17),EXACT(E17,1)),TRUE(),FALSE())</f>
        <v>0</v>
      </c>
      <c r="F47" t="b">
        <f>IF(AND(EXACT(Key!$C$43,$A17),EXACT(F17,1)),TRUE(),FALSE())</f>
        <v>0</v>
      </c>
      <c r="G47" t="b">
        <f>IF(AND(EXACT(Key!$C$43,$A17),EXACT(G17,1)),TRUE(),FALSE())</f>
        <v>0</v>
      </c>
      <c r="H47" t="b">
        <f>IF(AND(EXACT(Key!$C$43,$A17),EXACT(H17,1)),TRUE(),FALSE())</f>
        <v>0</v>
      </c>
      <c r="I47" t="b">
        <f>IF(AND(EXACT(Key!$C$43,$A17),EXACT(I17,1)),TRUE(),FALSE())</f>
        <v>0</v>
      </c>
      <c r="J47" t="b">
        <f>IF(AND(EXACT(Key!$C$43,$A17),EXACT(J17,1)),TRUE(),FALSE())</f>
        <v>0</v>
      </c>
      <c r="K47" t="b">
        <f>IF(AND(EXACT(Key!$C$43,$A17),EXACT(K17,1)),TRUE(),FALSE())</f>
        <v>0</v>
      </c>
      <c r="L47" t="b">
        <f>IF(AND(EXACT(Key!$C$43,$A17),EXACT(L17,1)),TRUE(),FALSE())</f>
        <v>0</v>
      </c>
      <c r="M47" t="b">
        <f>IF(AND(EXACT(Key!$C$43,$A17),EXACT(M17,1)),TRUE(),FALSE())</f>
        <v>0</v>
      </c>
      <c r="N47" t="b">
        <f>IF(AND(EXACT(Key!$C$43,$A17),EXACT(N17,1)),TRUE(),FALSE())</f>
        <v>0</v>
      </c>
      <c r="O47" t="b">
        <f>IF(AND(EXACT(Key!$C$43,$A17),EXACT(O17,1)),TRUE(),FALSE())</f>
        <v>0</v>
      </c>
      <c r="P47" t="b">
        <f>IF(AND(EXACT(Key!$C$43,$A17),EXACT(P17,1)),TRUE(),FALSE())</f>
        <v>0</v>
      </c>
      <c r="Q47" t="b">
        <f>IF(AND(EXACT(Key!$C$43,$A17),EXACT(Q17,1)),TRUE(),FALSE())</f>
        <v>0</v>
      </c>
      <c r="R47" t="b">
        <f>IF(AND(EXACT(Key!$C$43,$A17),EXACT(R17,1)),TRUE(),FALSE())</f>
        <v>0</v>
      </c>
      <c r="S47" t="b">
        <f>IF(AND(EXACT(Key!$C$43,$A17),EXACT(S17,1)),TRUE(),FALSE())</f>
        <v>0</v>
      </c>
      <c r="T47" t="b">
        <f>IF(AND(EXACT(Key!$C$43,$A17),EXACT(T17,1)),TRUE(),FALSE())</f>
        <v>0</v>
      </c>
      <c r="U47" t="b">
        <f>IF(AND(EXACT(Key!$C$43,$A17),EXACT(U17,1)),TRUE(),FALSE())</f>
        <v>0</v>
      </c>
      <c r="V47" t="b">
        <f>IF(AND(EXACT(Key!$C$43,$A17),EXACT(V17,1)),TRUE(),FALSE())</f>
        <v>0</v>
      </c>
      <c r="W47" t="b">
        <f>IF(AND(EXACT(Key!$C$43,$A17),EXACT(W17,1)),TRUE(),FALSE())</f>
        <v>0</v>
      </c>
      <c r="X47" t="b">
        <f>IF(AND(EXACT(Key!$C$43,$A17),EXACT(X17,1)),TRUE(),FALSE())</f>
        <v>0</v>
      </c>
      <c r="Y47" t="b">
        <f>IF(AND(EXACT(Key!$C$43,$A17),EXACT(Y17,1)),TRUE(),FALSE())</f>
        <v>0</v>
      </c>
      <c r="Z47" t="b">
        <f>IF(AND(EXACT(Key!$C$43,$A17),EXACT(Z17,1)),TRUE(),FALSE())</f>
        <v>0</v>
      </c>
      <c r="AA47" t="b">
        <f>IF(AND(EXACT(Key!$C$43,$A17),EXACT(AA17,1)),TRUE(),FALSE())</f>
        <v>0</v>
      </c>
      <c r="AB47" t="b">
        <f>IF(AND(EXACT(Key!$C$43,$A17),EXACT(AB17,1)),TRUE(),FALSE())</f>
        <v>0</v>
      </c>
      <c r="AC47" t="b">
        <f>IF(AND(EXACT(Key!$C$43,$A17),EXACT(AC17,1)),TRUE(),FALSE())</f>
        <v>0</v>
      </c>
      <c r="AD47" t="b">
        <f>IF(AND(EXACT(Key!$C$43,$A17),EXACT(AD17,1)),TRUE(),FALSE())</f>
        <v>0</v>
      </c>
      <c r="AE47" t="b">
        <f>IF(AND(EXACT(Key!$C$43,$A17),EXACT(AE17,1)),TRUE(),FALSE())</f>
        <v>0</v>
      </c>
      <c r="AF47" t="b">
        <f>IF(AND(EXACT(Key!$C$43,$A17),EXACT(AF17,1)),TRUE(),FALSE())</f>
        <v>0</v>
      </c>
      <c r="AG47" t="b">
        <f>IF(AND(EXACT(Key!$C$43,$A17),EXACT(AG17,1)),TRUE(),FALSE())</f>
        <v>0</v>
      </c>
      <c r="AH47" t="b">
        <f>IF(AND(EXACT(Key!$C$43,$A17),EXACT(AH17,1)),TRUE(),FALSE())</f>
        <v>0</v>
      </c>
      <c r="AI47" t="b">
        <f>IF(AND(EXACT(Key!$C$43,$A17),EXACT(AI17,1)),TRUE(),FALSE())</f>
        <v>0</v>
      </c>
      <c r="AJ47" t="b">
        <f>IF(AND(EXACT(Key!$C$43,$A17),EXACT(AJ17,1)),TRUE(),FALSE())</f>
        <v>0</v>
      </c>
      <c r="AK47" t="b">
        <f>IF(AND(EXACT(Key!$C$43,$A17),EXACT(AK17,1)),TRUE(),FALSE())</f>
        <v>0</v>
      </c>
      <c r="AL47" t="b">
        <f>IF(AND(EXACT(Key!$C$43,$A17),EXACT(AL17,1)),TRUE(),FALSE())</f>
        <v>0</v>
      </c>
      <c r="AM47" t="b">
        <f>IF(AND(EXACT(Key!$C$43,$A17),EXACT(AM17,1)),TRUE(),FALSE())</f>
        <v>0</v>
      </c>
      <c r="AN47" t="b">
        <f>IF(AND(EXACT(Key!$C$43,$A17),EXACT(AN17,1)),TRUE(),FALSE())</f>
        <v>0</v>
      </c>
      <c r="AO47" t="b">
        <f>IF(AND(EXACT(Key!$C$43,$A17),EXACT(AO17,1)),TRUE(),FALSE())</f>
        <v>0</v>
      </c>
      <c r="AP47" t="b">
        <f>IF(AND(EXACT(Key!$C$43,$A17),EXACT(AP17,1)),TRUE(),FALSE())</f>
        <v>0</v>
      </c>
      <c r="AQ47" t="b">
        <f>IF(AND(EXACT(Key!$C$43,$A17),EXACT(AQ17,1)),TRUE(),FALSE())</f>
        <v>0</v>
      </c>
      <c r="AR47" t="b">
        <f>IF(AND(EXACT(Key!$C$43,$A17),EXACT(AR17,1)),TRUE(),FALSE())</f>
        <v>0</v>
      </c>
      <c r="AS47" t="b">
        <f>IF(AND(EXACT(Key!$C$43,$A17),EXACT(AS17,1)),TRUE(),FALSE())</f>
        <v>0</v>
      </c>
      <c r="AT47" t="b">
        <f>IF(AND(EXACT(Key!$C$43,$A17),EXACT(AT17,1)),TRUE(),FALSE())</f>
        <v>0</v>
      </c>
      <c r="AU47" t="b">
        <f>IF(AND(EXACT(Key!$C$43,$A17),EXACT(AU17,1)),TRUE(),FALSE())</f>
        <v>0</v>
      </c>
      <c r="AV47" t="b">
        <f>IF(AND(EXACT(Key!$C$43,$A17),EXACT(AV17,1)),TRUE(),FALSE())</f>
        <v>0</v>
      </c>
      <c r="AW47" t="b">
        <f>IF(AND(EXACT(Key!$C$43,$A17),EXACT(AW17,1)),TRUE(),FALSE())</f>
        <v>0</v>
      </c>
      <c r="AX47" t="b">
        <f>IF(AND(EXACT(Key!$C$43,$A17),EXACT(AX17,1)),TRUE(),FALSE())</f>
        <v>0</v>
      </c>
      <c r="AY47" t="b">
        <f>IF(AND(EXACT(Key!$C$43,$A17),EXACT(AY17,1)),TRUE(),FALSE())</f>
        <v>0</v>
      </c>
      <c r="AZ47" t="b">
        <f>IF(AND(EXACT(Key!$C$43,$A17),EXACT(AZ17,1)),TRUE(),FALSE())</f>
        <v>0</v>
      </c>
      <c r="BA47" t="b">
        <f>IF(AND(EXACT(Key!$C$43,$A17),EXACT(BA17,1)),TRUE(),FALSE())</f>
        <v>0</v>
      </c>
      <c r="BB47" t="b">
        <f>IF(AND(EXACT(Key!$C$43,$A17),EXACT(BB17,1)),TRUE(),FALSE())</f>
        <v>0</v>
      </c>
      <c r="BC47" t="b">
        <f>IF(AND(EXACT(Key!$C$43,$A17),EXACT(BC17,1)),TRUE(),FALSE())</f>
        <v>0</v>
      </c>
      <c r="BD47" t="b">
        <f>IF(AND(EXACT(Key!$C$43,$A17),EXACT(BD17,1)),TRUE(),FALSE())</f>
        <v>0</v>
      </c>
      <c r="BE47" t="b">
        <f>IF(AND(EXACT(Key!$C$43,$A17),EXACT(BE17,1)),TRUE(),FALSE())</f>
        <v>0</v>
      </c>
      <c r="BF47" t="b">
        <f>IF(AND(EXACT(Key!$C$43,$A17),EXACT(BF17,1)),TRUE(),FALSE())</f>
        <v>0</v>
      </c>
      <c r="BG47" t="b">
        <f>IF(AND(EXACT(Key!$C$43,$A17),EXACT(BG17,1)),TRUE(),FALSE())</f>
        <v>0</v>
      </c>
      <c r="BH47" t="b">
        <f>IF(AND(EXACT(Key!$C$43,$A17),EXACT(BH17,1)),TRUE(),FALSE())</f>
        <v>0</v>
      </c>
      <c r="BI47" t="b">
        <f>IF(AND(EXACT(Key!$C$43,$A17),EXACT(BI17,1)),TRUE(),FALSE())</f>
        <v>0</v>
      </c>
      <c r="BJ47" t="b">
        <f>IF(AND(EXACT(Key!$C$43,$A17),EXACT(BJ17,1)),TRUE(),FALSE())</f>
        <v>0</v>
      </c>
      <c r="BK47" t="b">
        <f>IF(AND(EXACT(Key!$C$43,$A17),EXACT(BK17,1)),TRUE(),FALSE())</f>
        <v>0</v>
      </c>
    </row>
    <row r="48" spans="1:63" x14ac:dyDescent="0.2">
      <c r="A48" s="74" t="s">
        <v>1156</v>
      </c>
      <c r="B48" t="b">
        <f>IF(AND(EXACT(Key!$C$43,$A18),EXACT(B18,1)),TRUE(),FALSE())</f>
        <v>0</v>
      </c>
      <c r="C48" t="b">
        <f>IF(AND(EXACT(Key!$C$43,$A18),EXACT(C18,1)),TRUE(),FALSE())</f>
        <v>0</v>
      </c>
      <c r="D48" t="b">
        <f>IF(AND(EXACT(Key!$C$43,$A18),EXACT(D18,1)),TRUE(),FALSE())</f>
        <v>0</v>
      </c>
      <c r="E48" t="b">
        <f>IF(AND(EXACT(Key!$C$43,$A18),EXACT(E18,1)),TRUE(),FALSE())</f>
        <v>0</v>
      </c>
      <c r="F48" t="b">
        <f>IF(AND(EXACT(Key!$C$43,$A18),EXACT(F18,1)),TRUE(),FALSE())</f>
        <v>0</v>
      </c>
      <c r="G48" t="b">
        <f>IF(AND(EXACT(Key!$C$43,$A18),EXACT(G18,1)),TRUE(),FALSE())</f>
        <v>0</v>
      </c>
      <c r="H48" t="b">
        <f>IF(AND(EXACT(Key!$C$43,$A18),EXACT(H18,1)),TRUE(),FALSE())</f>
        <v>0</v>
      </c>
      <c r="I48" t="b">
        <f>IF(AND(EXACT(Key!$C$43,$A18),EXACT(I18,1)),TRUE(),FALSE())</f>
        <v>0</v>
      </c>
      <c r="J48" t="b">
        <f>IF(AND(EXACT(Key!$C$43,$A18),EXACT(J18,1)),TRUE(),FALSE())</f>
        <v>0</v>
      </c>
      <c r="K48" t="b">
        <f>IF(AND(EXACT(Key!$C$43,$A18),EXACT(K18,1)),TRUE(),FALSE())</f>
        <v>0</v>
      </c>
      <c r="L48" t="b">
        <f>IF(AND(EXACT(Key!$C$43,$A18),EXACT(L18,1)),TRUE(),FALSE())</f>
        <v>0</v>
      </c>
      <c r="M48" t="b">
        <f>IF(AND(EXACT(Key!$C$43,$A18),EXACT(M18,1)),TRUE(),FALSE())</f>
        <v>0</v>
      </c>
      <c r="N48" t="b">
        <f>IF(AND(EXACT(Key!$C$43,$A18),EXACT(N18,1)),TRUE(),FALSE())</f>
        <v>0</v>
      </c>
      <c r="O48" t="b">
        <f>IF(AND(EXACT(Key!$C$43,$A18),EXACT(O18,1)),TRUE(),FALSE())</f>
        <v>0</v>
      </c>
      <c r="P48" t="b">
        <f>IF(AND(EXACT(Key!$C$43,$A18),EXACT(P18,1)),TRUE(),FALSE())</f>
        <v>0</v>
      </c>
      <c r="Q48" t="b">
        <f>IF(AND(EXACT(Key!$C$43,$A18),EXACT(Q18,1)),TRUE(),FALSE())</f>
        <v>0</v>
      </c>
      <c r="R48" t="b">
        <f>IF(AND(EXACT(Key!$C$43,$A18),EXACT(R18,1)),TRUE(),FALSE())</f>
        <v>0</v>
      </c>
      <c r="S48" t="b">
        <f>IF(AND(EXACT(Key!$C$43,$A18),EXACT(S18,1)),TRUE(),FALSE())</f>
        <v>0</v>
      </c>
      <c r="T48" t="b">
        <f>IF(AND(EXACT(Key!$C$43,$A18),EXACT(T18,1)),TRUE(),FALSE())</f>
        <v>0</v>
      </c>
      <c r="U48" t="b">
        <f>IF(AND(EXACT(Key!$C$43,$A18),EXACT(U18,1)),TRUE(),FALSE())</f>
        <v>0</v>
      </c>
      <c r="V48" t="b">
        <f>IF(AND(EXACT(Key!$C$43,$A18),EXACT(V18,1)),TRUE(),FALSE())</f>
        <v>0</v>
      </c>
      <c r="W48" t="b">
        <f>IF(AND(EXACT(Key!$C$43,$A18),EXACT(W18,1)),TRUE(),FALSE())</f>
        <v>0</v>
      </c>
      <c r="X48" t="b">
        <f>IF(AND(EXACT(Key!$C$43,$A18),EXACT(X18,1)),TRUE(),FALSE())</f>
        <v>0</v>
      </c>
      <c r="Y48" t="b">
        <f>IF(AND(EXACT(Key!$C$43,$A18),EXACT(Y18,1)),TRUE(),FALSE())</f>
        <v>0</v>
      </c>
      <c r="Z48" t="b">
        <f>IF(AND(EXACT(Key!$C$43,$A18),EXACT(Z18,1)),TRUE(),FALSE())</f>
        <v>0</v>
      </c>
      <c r="AA48" t="b">
        <f>IF(AND(EXACT(Key!$C$43,$A18),EXACT(AA18,1)),TRUE(),FALSE())</f>
        <v>0</v>
      </c>
      <c r="AB48" t="b">
        <f>IF(AND(EXACT(Key!$C$43,$A18),EXACT(AB18,1)),TRUE(),FALSE())</f>
        <v>0</v>
      </c>
      <c r="AC48" t="b">
        <f>IF(AND(EXACT(Key!$C$43,$A18),EXACT(AC18,1)),TRUE(),FALSE())</f>
        <v>0</v>
      </c>
      <c r="AD48" t="b">
        <f>IF(AND(EXACT(Key!$C$43,$A18),EXACT(AD18,1)),TRUE(),FALSE())</f>
        <v>0</v>
      </c>
      <c r="AE48" t="b">
        <f>IF(AND(EXACT(Key!$C$43,$A18),EXACT(AE18,1)),TRUE(),FALSE())</f>
        <v>0</v>
      </c>
      <c r="AF48" t="b">
        <f>IF(AND(EXACT(Key!$C$43,$A18),EXACT(AF18,1)),TRUE(),FALSE())</f>
        <v>0</v>
      </c>
      <c r="AG48" t="b">
        <f>IF(AND(EXACT(Key!$C$43,$A18),EXACT(AG18,1)),TRUE(),FALSE())</f>
        <v>0</v>
      </c>
      <c r="AH48" t="b">
        <f>IF(AND(EXACT(Key!$C$43,$A18),EXACT(AH18,1)),TRUE(),FALSE())</f>
        <v>0</v>
      </c>
      <c r="AI48" t="b">
        <f>IF(AND(EXACT(Key!$C$43,$A18),EXACT(AI18,1)),TRUE(),FALSE())</f>
        <v>0</v>
      </c>
      <c r="AJ48" t="b">
        <f>IF(AND(EXACT(Key!$C$43,$A18),EXACT(AJ18,1)),TRUE(),FALSE())</f>
        <v>0</v>
      </c>
      <c r="AK48" t="b">
        <f>IF(AND(EXACT(Key!$C$43,$A18),EXACT(AK18,1)),TRUE(),FALSE())</f>
        <v>0</v>
      </c>
      <c r="AL48" t="b">
        <f>IF(AND(EXACT(Key!$C$43,$A18),EXACT(AL18,1)),TRUE(),FALSE())</f>
        <v>0</v>
      </c>
      <c r="AM48" t="b">
        <f>IF(AND(EXACT(Key!$C$43,$A18),EXACT(AM18,1)),TRUE(),FALSE())</f>
        <v>0</v>
      </c>
      <c r="AN48" t="b">
        <f>IF(AND(EXACT(Key!$C$43,$A18),EXACT(AN18,1)),TRUE(),FALSE())</f>
        <v>0</v>
      </c>
      <c r="AO48" t="b">
        <f>IF(AND(EXACT(Key!$C$43,$A18),EXACT(AO18,1)),TRUE(),FALSE())</f>
        <v>0</v>
      </c>
      <c r="AP48" t="b">
        <f>IF(AND(EXACT(Key!$C$43,$A18),EXACT(AP18,1)),TRUE(),FALSE())</f>
        <v>0</v>
      </c>
      <c r="AQ48" t="b">
        <f>IF(AND(EXACT(Key!$C$43,$A18),EXACT(AQ18,1)),TRUE(),FALSE())</f>
        <v>0</v>
      </c>
      <c r="AR48" t="b">
        <f>IF(AND(EXACT(Key!$C$43,$A18),EXACT(AR18,1)),TRUE(),FALSE())</f>
        <v>0</v>
      </c>
      <c r="AS48" t="b">
        <f>IF(AND(EXACT(Key!$C$43,$A18),EXACT(AS18,1)),TRUE(),FALSE())</f>
        <v>0</v>
      </c>
      <c r="AT48" t="b">
        <f>IF(AND(EXACT(Key!$C$43,$A18),EXACT(AT18,1)),TRUE(),FALSE())</f>
        <v>0</v>
      </c>
      <c r="AU48" t="b">
        <f>IF(AND(EXACT(Key!$C$43,$A18),EXACT(AU18,1)),TRUE(),FALSE())</f>
        <v>0</v>
      </c>
      <c r="AV48" t="b">
        <f>IF(AND(EXACT(Key!$C$43,$A18),EXACT(AV18,1)),TRUE(),FALSE())</f>
        <v>0</v>
      </c>
      <c r="AW48" t="b">
        <f>IF(AND(EXACT(Key!$C$43,$A18),EXACT(AW18,1)),TRUE(),FALSE())</f>
        <v>0</v>
      </c>
      <c r="AX48" t="b">
        <f>IF(AND(EXACT(Key!$C$43,$A18),EXACT(AX18,1)),TRUE(),FALSE())</f>
        <v>0</v>
      </c>
      <c r="AY48" t="b">
        <f>IF(AND(EXACT(Key!$C$43,$A18),EXACT(AY18,1)),TRUE(),FALSE())</f>
        <v>0</v>
      </c>
      <c r="AZ48" t="b">
        <f>IF(AND(EXACT(Key!$C$43,$A18),EXACT(AZ18,1)),TRUE(),FALSE())</f>
        <v>0</v>
      </c>
      <c r="BA48" t="b">
        <f>IF(AND(EXACT(Key!$C$43,$A18),EXACT(BA18,1)),TRUE(),FALSE())</f>
        <v>0</v>
      </c>
      <c r="BB48" t="b">
        <f>IF(AND(EXACT(Key!$C$43,$A18),EXACT(BB18,1)),TRUE(),FALSE())</f>
        <v>0</v>
      </c>
      <c r="BC48" t="b">
        <f>IF(AND(EXACT(Key!$C$43,$A18),EXACT(BC18,1)),TRUE(),FALSE())</f>
        <v>0</v>
      </c>
      <c r="BD48" t="b">
        <f>IF(AND(EXACT(Key!$C$43,$A18),EXACT(BD18,1)),TRUE(),FALSE())</f>
        <v>0</v>
      </c>
      <c r="BE48" t="b">
        <f>IF(AND(EXACT(Key!$C$43,$A18),EXACT(BE18,1)),TRUE(),FALSE())</f>
        <v>0</v>
      </c>
      <c r="BF48" t="b">
        <f>IF(AND(EXACT(Key!$C$43,$A18),EXACT(BF18,1)),TRUE(),FALSE())</f>
        <v>0</v>
      </c>
      <c r="BG48" t="b">
        <f>IF(AND(EXACT(Key!$C$43,$A18),EXACT(BG18,1)),TRUE(),FALSE())</f>
        <v>0</v>
      </c>
      <c r="BH48" t="b">
        <f>IF(AND(EXACT(Key!$C$43,$A18),EXACT(BH18,1)),TRUE(),FALSE())</f>
        <v>0</v>
      </c>
      <c r="BI48" t="b">
        <f>IF(AND(EXACT(Key!$C$43,$A18),EXACT(BI18,1)),TRUE(),FALSE())</f>
        <v>0</v>
      </c>
      <c r="BJ48" t="b">
        <f>IF(AND(EXACT(Key!$C$43,$A18),EXACT(BJ18,1)),TRUE(),FALSE())</f>
        <v>0</v>
      </c>
      <c r="BK48" t="b">
        <f>IF(AND(EXACT(Key!$C$43,$A18),EXACT(BK18,1)),TRUE(),FALSE())</f>
        <v>0</v>
      </c>
    </row>
    <row r="49" spans="1:63" x14ac:dyDescent="0.2">
      <c r="A49" s="74" t="s">
        <v>1157</v>
      </c>
      <c r="B49" t="b">
        <f>IF(AND(EXACT(Key!$C$43,$A19),EXACT(B19,1)),TRUE(),FALSE())</f>
        <v>0</v>
      </c>
      <c r="C49" t="b">
        <f>IF(AND(EXACT(Key!$C$43,$A19),EXACT(C19,1)),TRUE(),FALSE())</f>
        <v>0</v>
      </c>
      <c r="D49" t="b">
        <f>IF(AND(EXACT(Key!$C$43,$A19),EXACT(D19,1)),TRUE(),FALSE())</f>
        <v>0</v>
      </c>
      <c r="E49" t="b">
        <f>IF(AND(EXACT(Key!$C$43,$A19),EXACT(E19,1)),TRUE(),FALSE())</f>
        <v>0</v>
      </c>
      <c r="F49" t="b">
        <f>IF(AND(EXACT(Key!$C$43,$A19),EXACT(F19,1)),TRUE(),FALSE())</f>
        <v>0</v>
      </c>
      <c r="G49" t="b">
        <f>IF(AND(EXACT(Key!$C$43,$A19),EXACT(G19,1)),TRUE(),FALSE())</f>
        <v>0</v>
      </c>
      <c r="H49" t="b">
        <f>IF(AND(EXACT(Key!$C$43,$A19),EXACT(H19,1)),TRUE(),FALSE())</f>
        <v>0</v>
      </c>
      <c r="I49" t="b">
        <f>IF(AND(EXACT(Key!$C$43,$A19),EXACT(I19,1)),TRUE(),FALSE())</f>
        <v>0</v>
      </c>
      <c r="J49" t="b">
        <f>IF(AND(EXACT(Key!$C$43,$A19),EXACT(J19,1)),TRUE(),FALSE())</f>
        <v>0</v>
      </c>
      <c r="K49" t="b">
        <f>IF(AND(EXACT(Key!$C$43,$A19),EXACT(K19,1)),TRUE(),FALSE())</f>
        <v>0</v>
      </c>
      <c r="L49" t="b">
        <f>IF(AND(EXACT(Key!$C$43,$A19),EXACT(L19,1)),TRUE(),FALSE())</f>
        <v>0</v>
      </c>
      <c r="M49" t="b">
        <f>IF(AND(EXACT(Key!$C$43,$A19),EXACT(M19,1)),TRUE(),FALSE())</f>
        <v>0</v>
      </c>
      <c r="N49" t="b">
        <f>IF(AND(EXACT(Key!$C$43,$A19),EXACT(N19,1)),TRUE(),FALSE())</f>
        <v>0</v>
      </c>
      <c r="O49" t="b">
        <f>IF(AND(EXACT(Key!$C$43,$A19),EXACT(O19,1)),TRUE(),FALSE())</f>
        <v>0</v>
      </c>
      <c r="P49" t="b">
        <f>IF(AND(EXACT(Key!$C$43,$A19),EXACT(P19,1)),TRUE(),FALSE())</f>
        <v>0</v>
      </c>
      <c r="Q49" t="b">
        <f>IF(AND(EXACT(Key!$C$43,$A19),EXACT(Q19,1)),TRUE(),FALSE())</f>
        <v>0</v>
      </c>
      <c r="R49" t="b">
        <f>IF(AND(EXACT(Key!$C$43,$A19),EXACT(R19,1)),TRUE(),FALSE())</f>
        <v>0</v>
      </c>
      <c r="S49" t="b">
        <f>IF(AND(EXACT(Key!$C$43,$A19),EXACT(S19,1)),TRUE(),FALSE())</f>
        <v>0</v>
      </c>
      <c r="T49" t="b">
        <f>IF(AND(EXACT(Key!$C$43,$A19),EXACT(T19,1)),TRUE(),FALSE())</f>
        <v>0</v>
      </c>
      <c r="U49" t="b">
        <f>IF(AND(EXACT(Key!$C$43,$A19),EXACT(U19,1)),TRUE(),FALSE())</f>
        <v>0</v>
      </c>
      <c r="V49" t="b">
        <f>IF(AND(EXACT(Key!$C$43,$A19),EXACT(V19,1)),TRUE(),FALSE())</f>
        <v>0</v>
      </c>
      <c r="W49" t="b">
        <f>IF(AND(EXACT(Key!$C$43,$A19),EXACT(W19,1)),TRUE(),FALSE())</f>
        <v>0</v>
      </c>
      <c r="X49" t="b">
        <f>IF(AND(EXACT(Key!$C$43,$A19),EXACT(X19,1)),TRUE(),FALSE())</f>
        <v>0</v>
      </c>
      <c r="Y49" t="b">
        <f>IF(AND(EXACT(Key!$C$43,$A19),EXACT(Y19,1)),TRUE(),FALSE())</f>
        <v>0</v>
      </c>
      <c r="Z49" t="b">
        <f>IF(AND(EXACT(Key!$C$43,$A19),EXACT(Z19,1)),TRUE(),FALSE())</f>
        <v>0</v>
      </c>
      <c r="AA49" t="b">
        <f>IF(AND(EXACT(Key!$C$43,$A19),EXACT(AA19,1)),TRUE(),FALSE())</f>
        <v>0</v>
      </c>
      <c r="AB49" t="b">
        <f>IF(AND(EXACT(Key!$C$43,$A19),EXACT(AB19,1)),TRUE(),FALSE())</f>
        <v>0</v>
      </c>
      <c r="AC49" t="b">
        <f>IF(AND(EXACT(Key!$C$43,$A19),EXACT(AC19,1)),TRUE(),FALSE())</f>
        <v>0</v>
      </c>
      <c r="AD49" t="b">
        <f>IF(AND(EXACT(Key!$C$43,$A19),EXACT(AD19,1)),TRUE(),FALSE())</f>
        <v>0</v>
      </c>
      <c r="AE49" t="b">
        <f>IF(AND(EXACT(Key!$C$43,$A19),EXACT(AE19,1)),TRUE(),FALSE())</f>
        <v>0</v>
      </c>
      <c r="AF49" t="b">
        <f>IF(AND(EXACT(Key!$C$43,$A19),EXACT(AF19,1)),TRUE(),FALSE())</f>
        <v>0</v>
      </c>
      <c r="AG49" t="b">
        <f>IF(AND(EXACT(Key!$C$43,$A19),EXACT(AG19,1)),TRUE(),FALSE())</f>
        <v>0</v>
      </c>
      <c r="AH49" t="b">
        <f>IF(AND(EXACT(Key!$C$43,$A19),EXACT(AH19,1)),TRUE(),FALSE())</f>
        <v>0</v>
      </c>
      <c r="AI49" t="b">
        <f>IF(AND(EXACT(Key!$C$43,$A19),EXACT(AI19,1)),TRUE(),FALSE())</f>
        <v>0</v>
      </c>
      <c r="AJ49" t="b">
        <f>IF(AND(EXACT(Key!$C$43,$A19),EXACT(AJ19,1)),TRUE(),FALSE())</f>
        <v>0</v>
      </c>
      <c r="AK49" t="b">
        <f>IF(AND(EXACT(Key!$C$43,$A19),EXACT(AK19,1)),TRUE(),FALSE())</f>
        <v>0</v>
      </c>
      <c r="AL49" t="b">
        <f>IF(AND(EXACT(Key!$C$43,$A19),EXACT(AL19,1)),TRUE(),FALSE())</f>
        <v>0</v>
      </c>
      <c r="AM49" t="b">
        <f>IF(AND(EXACT(Key!$C$43,$A19),EXACT(AM19,1)),TRUE(),FALSE())</f>
        <v>0</v>
      </c>
      <c r="AN49" t="b">
        <f>IF(AND(EXACT(Key!$C$43,$A19),EXACT(AN19,1)),TRUE(),FALSE())</f>
        <v>0</v>
      </c>
      <c r="AO49" t="b">
        <f>IF(AND(EXACT(Key!$C$43,$A19),EXACT(AO19,1)),TRUE(),FALSE())</f>
        <v>0</v>
      </c>
      <c r="AP49" t="b">
        <f>IF(AND(EXACT(Key!$C$43,$A19),EXACT(AP19,1)),TRUE(),FALSE())</f>
        <v>0</v>
      </c>
      <c r="AQ49" t="b">
        <f>IF(AND(EXACT(Key!$C$43,$A19),EXACT(AQ19,1)),TRUE(),FALSE())</f>
        <v>0</v>
      </c>
      <c r="AR49" t="b">
        <f>IF(AND(EXACT(Key!$C$43,$A19),EXACT(AR19,1)),TRUE(),FALSE())</f>
        <v>0</v>
      </c>
      <c r="AS49" t="b">
        <f>IF(AND(EXACT(Key!$C$43,$A19),EXACT(AS19,1)),TRUE(),FALSE())</f>
        <v>0</v>
      </c>
      <c r="AT49" t="b">
        <f>IF(AND(EXACT(Key!$C$43,$A19),EXACT(AT19,1)),TRUE(),FALSE())</f>
        <v>0</v>
      </c>
      <c r="AU49" t="b">
        <f>IF(AND(EXACT(Key!$C$43,$A19),EXACT(AU19,1)),TRUE(),FALSE())</f>
        <v>0</v>
      </c>
      <c r="AV49" t="b">
        <f>IF(AND(EXACT(Key!$C$43,$A19),EXACT(AV19,1)),TRUE(),FALSE())</f>
        <v>0</v>
      </c>
      <c r="AW49" t="b">
        <f>IF(AND(EXACT(Key!$C$43,$A19),EXACT(AW19,1)),TRUE(),FALSE())</f>
        <v>0</v>
      </c>
      <c r="AX49" t="b">
        <f>IF(AND(EXACT(Key!$C$43,$A19),EXACT(AX19,1)),TRUE(),FALSE())</f>
        <v>0</v>
      </c>
      <c r="AY49" t="b">
        <f>IF(AND(EXACT(Key!$C$43,$A19),EXACT(AY19,1)),TRUE(),FALSE())</f>
        <v>0</v>
      </c>
      <c r="AZ49" t="b">
        <f>IF(AND(EXACT(Key!$C$43,$A19),EXACT(AZ19,1)),TRUE(),FALSE())</f>
        <v>0</v>
      </c>
      <c r="BA49" t="b">
        <f>IF(AND(EXACT(Key!$C$43,$A19),EXACT(BA19,1)),TRUE(),FALSE())</f>
        <v>0</v>
      </c>
      <c r="BB49" t="b">
        <f>IF(AND(EXACT(Key!$C$43,$A19),EXACT(BB19,1)),TRUE(),FALSE())</f>
        <v>0</v>
      </c>
      <c r="BC49" t="b">
        <f>IF(AND(EXACT(Key!$C$43,$A19),EXACT(BC19,1)),TRUE(),FALSE())</f>
        <v>0</v>
      </c>
      <c r="BD49" t="b">
        <f>IF(AND(EXACT(Key!$C$43,$A19),EXACT(BD19,1)),TRUE(),FALSE())</f>
        <v>0</v>
      </c>
      <c r="BE49" t="b">
        <f>IF(AND(EXACT(Key!$C$43,$A19),EXACT(BE19,1)),TRUE(),FALSE())</f>
        <v>0</v>
      </c>
      <c r="BF49" t="b">
        <f>IF(AND(EXACT(Key!$C$43,$A19),EXACT(BF19,1)),TRUE(),FALSE())</f>
        <v>0</v>
      </c>
      <c r="BG49" t="b">
        <f>IF(AND(EXACT(Key!$C$43,$A19),EXACT(BG19,1)),TRUE(),FALSE())</f>
        <v>0</v>
      </c>
      <c r="BH49" t="b">
        <f>IF(AND(EXACT(Key!$C$43,$A19),EXACT(BH19,1)),TRUE(),FALSE())</f>
        <v>0</v>
      </c>
      <c r="BI49" t="b">
        <f>IF(AND(EXACT(Key!$C$43,$A19),EXACT(BI19,1)),TRUE(),FALSE())</f>
        <v>0</v>
      </c>
      <c r="BJ49" t="b">
        <f>IF(AND(EXACT(Key!$C$43,$A19),EXACT(BJ19,1)),TRUE(),FALSE())</f>
        <v>0</v>
      </c>
      <c r="BK49" t="b">
        <f>IF(AND(EXACT(Key!$C$43,$A19),EXACT(BK19,1)),TRUE(),FALSE())</f>
        <v>0</v>
      </c>
    </row>
    <row r="50" spans="1:63" x14ac:dyDescent="0.2">
      <c r="A50" s="74" t="s">
        <v>1158</v>
      </c>
      <c r="B50" t="b">
        <f>IF(AND(EXACT(Key!$C$43,$A20),EXACT(B20,1)),TRUE(),FALSE())</f>
        <v>0</v>
      </c>
      <c r="C50" t="b">
        <f>IF(AND(EXACT(Key!$C$43,$A20),EXACT(C20,1)),TRUE(),FALSE())</f>
        <v>0</v>
      </c>
      <c r="D50" t="b">
        <f>IF(AND(EXACT(Key!$C$43,$A20),EXACT(D20,1)),TRUE(),FALSE())</f>
        <v>0</v>
      </c>
      <c r="E50" t="b">
        <f>IF(AND(EXACT(Key!$C$43,$A20),EXACT(E20,1)),TRUE(),FALSE())</f>
        <v>0</v>
      </c>
      <c r="F50" t="b">
        <f>IF(AND(EXACT(Key!$C$43,$A20),EXACT(F20,1)),TRUE(),FALSE())</f>
        <v>0</v>
      </c>
      <c r="G50" t="b">
        <f>IF(AND(EXACT(Key!$C$43,$A20),EXACT(G20,1)),TRUE(),FALSE())</f>
        <v>0</v>
      </c>
      <c r="H50" t="b">
        <f>IF(AND(EXACT(Key!$C$43,$A20),EXACT(H20,1)),TRUE(),FALSE())</f>
        <v>0</v>
      </c>
      <c r="I50" t="b">
        <f>IF(AND(EXACT(Key!$C$43,$A20),EXACT(I20,1)),TRUE(),FALSE())</f>
        <v>0</v>
      </c>
      <c r="J50" t="b">
        <f>IF(AND(EXACT(Key!$C$43,$A20),EXACT(J20,1)),TRUE(),FALSE())</f>
        <v>0</v>
      </c>
      <c r="K50" t="b">
        <f>IF(AND(EXACT(Key!$C$43,$A20),EXACT(K20,1)),TRUE(),FALSE())</f>
        <v>0</v>
      </c>
      <c r="L50" t="b">
        <f>IF(AND(EXACT(Key!$C$43,$A20),EXACT(L20,1)),TRUE(),FALSE())</f>
        <v>0</v>
      </c>
      <c r="M50" t="b">
        <f>IF(AND(EXACT(Key!$C$43,$A20),EXACT(M20,1)),TRUE(),FALSE())</f>
        <v>0</v>
      </c>
      <c r="N50" t="b">
        <f>IF(AND(EXACT(Key!$C$43,$A20),EXACT(N20,1)),TRUE(),FALSE())</f>
        <v>0</v>
      </c>
      <c r="O50" t="b">
        <f>IF(AND(EXACT(Key!$C$43,$A20),EXACT(O20,1)),TRUE(),FALSE())</f>
        <v>0</v>
      </c>
      <c r="P50" t="b">
        <f>IF(AND(EXACT(Key!$C$43,$A20),EXACT(P20,1)),TRUE(),FALSE())</f>
        <v>0</v>
      </c>
      <c r="Q50" t="b">
        <f>IF(AND(EXACT(Key!$C$43,$A20),EXACT(Q20,1)),TRUE(),FALSE())</f>
        <v>0</v>
      </c>
      <c r="R50" t="b">
        <f>IF(AND(EXACT(Key!$C$43,$A20),EXACT(R20,1)),TRUE(),FALSE())</f>
        <v>0</v>
      </c>
      <c r="S50" t="b">
        <f>IF(AND(EXACT(Key!$C$43,$A20),EXACT(S20,1)),TRUE(),FALSE())</f>
        <v>0</v>
      </c>
      <c r="T50" t="b">
        <f>IF(AND(EXACT(Key!$C$43,$A20),EXACT(T20,1)),TRUE(),FALSE())</f>
        <v>0</v>
      </c>
      <c r="U50" t="b">
        <f>IF(AND(EXACT(Key!$C$43,$A20),EXACT(U20,1)),TRUE(),FALSE())</f>
        <v>0</v>
      </c>
      <c r="V50" t="b">
        <f>IF(AND(EXACT(Key!$C$43,$A20),EXACT(V20,1)),TRUE(),FALSE())</f>
        <v>0</v>
      </c>
      <c r="W50" t="b">
        <f>IF(AND(EXACT(Key!$C$43,$A20),EXACT(W20,1)),TRUE(),FALSE())</f>
        <v>0</v>
      </c>
      <c r="X50" t="b">
        <f>IF(AND(EXACT(Key!$C$43,$A20),EXACT(X20,1)),TRUE(),FALSE())</f>
        <v>0</v>
      </c>
      <c r="Y50" t="b">
        <f>IF(AND(EXACT(Key!$C$43,$A20),EXACT(Y20,1)),TRUE(),FALSE())</f>
        <v>0</v>
      </c>
      <c r="Z50" t="b">
        <f>IF(AND(EXACT(Key!$C$43,$A20),EXACT(Z20,1)),TRUE(),FALSE())</f>
        <v>0</v>
      </c>
      <c r="AA50" t="b">
        <f>IF(AND(EXACT(Key!$C$43,$A20),EXACT(AA20,1)),TRUE(),FALSE())</f>
        <v>0</v>
      </c>
      <c r="AB50" t="b">
        <f>IF(AND(EXACT(Key!$C$43,$A20),EXACT(AB20,1)),TRUE(),FALSE())</f>
        <v>0</v>
      </c>
      <c r="AC50" t="b">
        <f>IF(AND(EXACT(Key!$C$43,$A20),EXACT(AC20,1)),TRUE(),FALSE())</f>
        <v>0</v>
      </c>
      <c r="AD50" t="b">
        <f>IF(AND(EXACT(Key!$C$43,$A20),EXACT(AD20,1)),TRUE(),FALSE())</f>
        <v>0</v>
      </c>
      <c r="AE50" t="b">
        <f>IF(AND(EXACT(Key!$C$43,$A20),EXACT(AE20,1)),TRUE(),FALSE())</f>
        <v>0</v>
      </c>
      <c r="AF50" t="b">
        <f>IF(AND(EXACT(Key!$C$43,$A20),EXACT(AF20,1)),TRUE(),FALSE())</f>
        <v>0</v>
      </c>
      <c r="AG50" t="b">
        <f>IF(AND(EXACT(Key!$C$43,$A20),EXACT(AG20,1)),TRUE(),FALSE())</f>
        <v>0</v>
      </c>
      <c r="AH50" t="b">
        <f>IF(AND(EXACT(Key!$C$43,$A20),EXACT(AH20,1)),TRUE(),FALSE())</f>
        <v>0</v>
      </c>
      <c r="AI50" t="b">
        <f>IF(AND(EXACT(Key!$C$43,$A20),EXACT(AI20,1)),TRUE(),FALSE())</f>
        <v>0</v>
      </c>
      <c r="AJ50" t="b">
        <f>IF(AND(EXACT(Key!$C$43,$A20),EXACT(AJ20,1)),TRUE(),FALSE())</f>
        <v>0</v>
      </c>
      <c r="AK50" t="b">
        <f>IF(AND(EXACT(Key!$C$43,$A20),EXACT(AK20,1)),TRUE(),FALSE())</f>
        <v>0</v>
      </c>
      <c r="AL50" t="b">
        <f>IF(AND(EXACT(Key!$C$43,$A20),EXACT(AL20,1)),TRUE(),FALSE())</f>
        <v>0</v>
      </c>
      <c r="AM50" t="b">
        <f>IF(AND(EXACT(Key!$C$43,$A20),EXACT(AM20,1)),TRUE(),FALSE())</f>
        <v>0</v>
      </c>
      <c r="AN50" t="b">
        <f>IF(AND(EXACT(Key!$C$43,$A20),EXACT(AN20,1)),TRUE(),FALSE())</f>
        <v>0</v>
      </c>
      <c r="AO50" t="b">
        <f>IF(AND(EXACT(Key!$C$43,$A20),EXACT(AO20,1)),TRUE(),FALSE())</f>
        <v>0</v>
      </c>
      <c r="AP50" t="b">
        <f>IF(AND(EXACT(Key!$C$43,$A20),EXACT(AP20,1)),TRUE(),FALSE())</f>
        <v>0</v>
      </c>
      <c r="AQ50" t="b">
        <f>IF(AND(EXACT(Key!$C$43,$A20),EXACT(AQ20,1)),TRUE(),FALSE())</f>
        <v>0</v>
      </c>
      <c r="AR50" t="b">
        <f>IF(AND(EXACT(Key!$C$43,$A20),EXACT(AR20,1)),TRUE(),FALSE())</f>
        <v>0</v>
      </c>
      <c r="AS50" t="b">
        <f>IF(AND(EXACT(Key!$C$43,$A20),EXACT(AS20,1)),TRUE(),FALSE())</f>
        <v>0</v>
      </c>
      <c r="AT50" t="b">
        <f>IF(AND(EXACT(Key!$C$43,$A20),EXACT(AT20,1)),TRUE(),FALSE())</f>
        <v>0</v>
      </c>
      <c r="AU50" t="b">
        <f>IF(AND(EXACT(Key!$C$43,$A20),EXACT(AU20,1)),TRUE(),FALSE())</f>
        <v>0</v>
      </c>
      <c r="AV50" t="b">
        <f>IF(AND(EXACT(Key!$C$43,$A20),EXACT(AV20,1)),TRUE(),FALSE())</f>
        <v>0</v>
      </c>
      <c r="AW50" t="b">
        <f>IF(AND(EXACT(Key!$C$43,$A20),EXACT(AW20,1)),TRUE(),FALSE())</f>
        <v>0</v>
      </c>
      <c r="AX50" t="b">
        <f>IF(AND(EXACT(Key!$C$43,$A20),EXACT(AX20,1)),TRUE(),FALSE())</f>
        <v>0</v>
      </c>
      <c r="AY50" t="b">
        <f>IF(AND(EXACT(Key!$C$43,$A20),EXACT(AY20,1)),TRUE(),FALSE())</f>
        <v>0</v>
      </c>
      <c r="AZ50" t="b">
        <f>IF(AND(EXACT(Key!$C$43,$A20),EXACT(AZ20,1)),TRUE(),FALSE())</f>
        <v>0</v>
      </c>
      <c r="BA50" t="b">
        <f>IF(AND(EXACT(Key!$C$43,$A20),EXACT(BA20,1)),TRUE(),FALSE())</f>
        <v>0</v>
      </c>
      <c r="BB50" t="b">
        <f>IF(AND(EXACT(Key!$C$43,$A20),EXACT(BB20,1)),TRUE(),FALSE())</f>
        <v>0</v>
      </c>
      <c r="BC50" t="b">
        <f>IF(AND(EXACT(Key!$C$43,$A20),EXACT(BC20,1)),TRUE(),FALSE())</f>
        <v>0</v>
      </c>
      <c r="BD50" t="b">
        <f>IF(AND(EXACT(Key!$C$43,$A20),EXACT(BD20,1)),TRUE(),FALSE())</f>
        <v>0</v>
      </c>
      <c r="BE50" t="b">
        <f>IF(AND(EXACT(Key!$C$43,$A20),EXACT(BE20,1)),TRUE(),FALSE())</f>
        <v>0</v>
      </c>
      <c r="BF50" t="b">
        <f>IF(AND(EXACT(Key!$C$43,$A20),EXACT(BF20,1)),TRUE(),FALSE())</f>
        <v>0</v>
      </c>
      <c r="BG50" t="b">
        <f>IF(AND(EXACT(Key!$C$43,$A20),EXACT(BG20,1)),TRUE(),FALSE())</f>
        <v>0</v>
      </c>
      <c r="BH50" t="b">
        <f>IF(AND(EXACT(Key!$C$43,$A20),EXACT(BH20,1)),TRUE(),FALSE())</f>
        <v>0</v>
      </c>
      <c r="BI50" t="b">
        <f>IF(AND(EXACT(Key!$C$43,$A20),EXACT(BI20,1)),TRUE(),FALSE())</f>
        <v>0</v>
      </c>
      <c r="BJ50" t="b">
        <f>IF(AND(EXACT(Key!$C$43,$A20),EXACT(BJ20,1)),TRUE(),FALSE())</f>
        <v>0</v>
      </c>
      <c r="BK50" t="b">
        <f>IF(AND(EXACT(Key!$C$43,$A20),EXACT(BK20,1)),TRUE(),FALSE())</f>
        <v>0</v>
      </c>
    </row>
    <row r="51" spans="1:63" x14ac:dyDescent="0.2">
      <c r="A51" s="74" t="s">
        <v>1159</v>
      </c>
      <c r="B51" t="b">
        <f>IF(AND(EXACT(Key!$C$43,$A21),EXACT(B21,1)),TRUE(),FALSE())</f>
        <v>0</v>
      </c>
      <c r="C51" t="b">
        <f>IF(AND(EXACT(Key!$C$43,$A21),EXACT(C21,1)),TRUE(),FALSE())</f>
        <v>0</v>
      </c>
      <c r="D51" t="b">
        <f>IF(AND(EXACT(Key!$C$43,$A21),EXACT(D21,1)),TRUE(),FALSE())</f>
        <v>0</v>
      </c>
      <c r="E51" t="b">
        <f>IF(AND(EXACT(Key!$C$43,$A21),EXACT(E21,1)),TRUE(),FALSE())</f>
        <v>0</v>
      </c>
      <c r="F51" t="b">
        <f>IF(AND(EXACT(Key!$C$43,$A21),EXACT(F21,1)),TRUE(),FALSE())</f>
        <v>0</v>
      </c>
      <c r="G51" t="b">
        <f>IF(AND(EXACT(Key!$C$43,$A21),EXACT(G21,1)),TRUE(),FALSE())</f>
        <v>0</v>
      </c>
      <c r="H51" t="b">
        <f>IF(AND(EXACT(Key!$C$43,$A21),EXACT(H21,1)),TRUE(),FALSE())</f>
        <v>0</v>
      </c>
      <c r="I51" t="b">
        <f>IF(AND(EXACT(Key!$C$43,$A21),EXACT(I21,1)),TRUE(),FALSE())</f>
        <v>0</v>
      </c>
      <c r="J51" t="b">
        <f>IF(AND(EXACT(Key!$C$43,$A21),EXACT(J21,1)),TRUE(),FALSE())</f>
        <v>0</v>
      </c>
      <c r="K51" t="b">
        <f>IF(AND(EXACT(Key!$C$43,$A21),EXACT(K21,1)),TRUE(),FALSE())</f>
        <v>0</v>
      </c>
      <c r="L51" t="b">
        <f>IF(AND(EXACT(Key!$C$43,$A21),EXACT(L21,1)),TRUE(),FALSE())</f>
        <v>0</v>
      </c>
      <c r="M51" t="b">
        <f>IF(AND(EXACT(Key!$C$43,$A21),EXACT(M21,1)),TRUE(),FALSE())</f>
        <v>0</v>
      </c>
      <c r="N51" t="b">
        <f>IF(AND(EXACT(Key!$C$43,$A21),EXACT(N21,1)),TRUE(),FALSE())</f>
        <v>0</v>
      </c>
      <c r="O51" t="b">
        <f>IF(AND(EXACT(Key!$C$43,$A21),EXACT(O21,1)),TRUE(),FALSE())</f>
        <v>0</v>
      </c>
      <c r="P51" t="b">
        <f>IF(AND(EXACT(Key!$C$43,$A21),EXACT(P21,1)),TRUE(),FALSE())</f>
        <v>0</v>
      </c>
      <c r="Q51" t="b">
        <f>IF(AND(EXACT(Key!$C$43,$A21),EXACT(Q21,1)),TRUE(),FALSE())</f>
        <v>0</v>
      </c>
      <c r="R51" t="b">
        <f>IF(AND(EXACT(Key!$C$43,$A21),EXACT(R21,1)),TRUE(),FALSE())</f>
        <v>0</v>
      </c>
      <c r="S51" t="b">
        <f>IF(AND(EXACT(Key!$C$43,$A21),EXACT(S21,1)),TRUE(),FALSE())</f>
        <v>0</v>
      </c>
      <c r="T51" t="b">
        <f>IF(AND(EXACT(Key!$C$43,$A21),EXACT(T21,1)),TRUE(),FALSE())</f>
        <v>0</v>
      </c>
      <c r="U51" t="b">
        <f>IF(AND(EXACT(Key!$C$43,$A21),EXACT(U21,1)),TRUE(),FALSE())</f>
        <v>0</v>
      </c>
      <c r="V51" t="b">
        <f>IF(AND(EXACT(Key!$C$43,$A21),EXACT(V21,1)),TRUE(),FALSE())</f>
        <v>0</v>
      </c>
      <c r="W51" t="b">
        <f>IF(AND(EXACT(Key!$C$43,$A21),EXACT(W21,1)),TRUE(),FALSE())</f>
        <v>0</v>
      </c>
      <c r="X51" t="b">
        <f>IF(AND(EXACT(Key!$C$43,$A21),EXACT(X21,1)),TRUE(),FALSE())</f>
        <v>0</v>
      </c>
      <c r="Y51" t="b">
        <f>IF(AND(EXACT(Key!$C$43,$A21),EXACT(Y21,1)),TRUE(),FALSE())</f>
        <v>0</v>
      </c>
      <c r="Z51" t="b">
        <f>IF(AND(EXACT(Key!$C$43,$A21),EXACT(Z21,1)),TRUE(),FALSE())</f>
        <v>0</v>
      </c>
      <c r="AA51" t="b">
        <f>IF(AND(EXACT(Key!$C$43,$A21),EXACT(AA21,1)),TRUE(),FALSE())</f>
        <v>0</v>
      </c>
      <c r="AB51" t="b">
        <f>IF(AND(EXACT(Key!$C$43,$A21),EXACT(AB21,1)),TRUE(),FALSE())</f>
        <v>0</v>
      </c>
      <c r="AC51" t="b">
        <f>IF(AND(EXACT(Key!$C$43,$A21),EXACT(AC21,1)),TRUE(),FALSE())</f>
        <v>0</v>
      </c>
      <c r="AD51" t="b">
        <f>IF(AND(EXACT(Key!$C$43,$A21),EXACT(AD21,1)),TRUE(),FALSE())</f>
        <v>0</v>
      </c>
      <c r="AE51" t="b">
        <f>IF(AND(EXACT(Key!$C$43,$A21),EXACT(AE21,1)),TRUE(),FALSE())</f>
        <v>0</v>
      </c>
      <c r="AF51" t="b">
        <f>IF(AND(EXACT(Key!$C$43,$A21),EXACT(AF21,1)),TRUE(),FALSE())</f>
        <v>0</v>
      </c>
      <c r="AG51" t="b">
        <f>IF(AND(EXACT(Key!$C$43,$A21),EXACT(AG21,1)),TRUE(),FALSE())</f>
        <v>0</v>
      </c>
      <c r="AH51" t="b">
        <f>IF(AND(EXACT(Key!$C$43,$A21),EXACT(AH21,1)),TRUE(),FALSE())</f>
        <v>0</v>
      </c>
      <c r="AI51" t="b">
        <f>IF(AND(EXACT(Key!$C$43,$A21),EXACT(AI21,1)),TRUE(),FALSE())</f>
        <v>0</v>
      </c>
      <c r="AJ51" t="b">
        <f>IF(AND(EXACT(Key!$C$43,$A21),EXACT(AJ21,1)),TRUE(),FALSE())</f>
        <v>0</v>
      </c>
      <c r="AK51" t="b">
        <f>IF(AND(EXACT(Key!$C$43,$A21),EXACT(AK21,1)),TRUE(),FALSE())</f>
        <v>0</v>
      </c>
      <c r="AL51" t="b">
        <f>IF(AND(EXACT(Key!$C$43,$A21),EXACT(AL21,1)),TRUE(),FALSE())</f>
        <v>0</v>
      </c>
      <c r="AM51" t="b">
        <f>IF(AND(EXACT(Key!$C$43,$A21),EXACT(AM21,1)),TRUE(),FALSE())</f>
        <v>0</v>
      </c>
      <c r="AN51" t="b">
        <f>IF(AND(EXACT(Key!$C$43,$A21),EXACT(AN21,1)),TRUE(),FALSE())</f>
        <v>0</v>
      </c>
      <c r="AO51" t="b">
        <f>IF(AND(EXACT(Key!$C$43,$A21),EXACT(AO21,1)),TRUE(),FALSE())</f>
        <v>0</v>
      </c>
      <c r="AP51" t="b">
        <f>IF(AND(EXACT(Key!$C$43,$A21),EXACT(AP21,1)),TRUE(),FALSE())</f>
        <v>0</v>
      </c>
      <c r="AQ51" t="b">
        <f>IF(AND(EXACT(Key!$C$43,$A21),EXACT(AQ21,1)),TRUE(),FALSE())</f>
        <v>0</v>
      </c>
      <c r="AR51" t="b">
        <f>IF(AND(EXACT(Key!$C$43,$A21),EXACT(AR21,1)),TRUE(),FALSE())</f>
        <v>0</v>
      </c>
      <c r="AS51" t="b">
        <f>IF(AND(EXACT(Key!$C$43,$A21),EXACT(AS21,1)),TRUE(),FALSE())</f>
        <v>0</v>
      </c>
      <c r="AT51" t="b">
        <f>IF(AND(EXACT(Key!$C$43,$A21),EXACT(AT21,1)),TRUE(),FALSE())</f>
        <v>0</v>
      </c>
      <c r="AU51" t="b">
        <f>IF(AND(EXACT(Key!$C$43,$A21),EXACT(AU21,1)),TRUE(),FALSE())</f>
        <v>0</v>
      </c>
      <c r="AV51" t="b">
        <f>IF(AND(EXACT(Key!$C$43,$A21),EXACT(AV21,1)),TRUE(),FALSE())</f>
        <v>0</v>
      </c>
      <c r="AW51" t="b">
        <f>IF(AND(EXACT(Key!$C$43,$A21),EXACT(AW21,1)),TRUE(),FALSE())</f>
        <v>0</v>
      </c>
      <c r="AX51" t="b">
        <f>IF(AND(EXACT(Key!$C$43,$A21),EXACT(AX21,1)),TRUE(),FALSE())</f>
        <v>0</v>
      </c>
      <c r="AY51" t="b">
        <f>IF(AND(EXACT(Key!$C$43,$A21),EXACT(AY21,1)),TRUE(),FALSE())</f>
        <v>0</v>
      </c>
      <c r="AZ51" t="b">
        <f>IF(AND(EXACT(Key!$C$43,$A21),EXACT(AZ21,1)),TRUE(),FALSE())</f>
        <v>0</v>
      </c>
      <c r="BA51" t="b">
        <f>IF(AND(EXACT(Key!$C$43,$A21),EXACT(BA21,1)),TRUE(),FALSE())</f>
        <v>0</v>
      </c>
      <c r="BB51" t="b">
        <f>IF(AND(EXACT(Key!$C$43,$A21),EXACT(BB21,1)),TRUE(),FALSE())</f>
        <v>0</v>
      </c>
      <c r="BC51" t="b">
        <f>IF(AND(EXACT(Key!$C$43,$A21),EXACT(BC21,1)),TRUE(),FALSE())</f>
        <v>0</v>
      </c>
      <c r="BD51" t="b">
        <f>IF(AND(EXACT(Key!$C$43,$A21),EXACT(BD21,1)),TRUE(),FALSE())</f>
        <v>0</v>
      </c>
      <c r="BE51" t="b">
        <f>IF(AND(EXACT(Key!$C$43,$A21),EXACT(BE21,1)),TRUE(),FALSE())</f>
        <v>0</v>
      </c>
      <c r="BF51" t="b">
        <f>IF(AND(EXACT(Key!$C$43,$A21),EXACT(BF21,1)),TRUE(),FALSE())</f>
        <v>0</v>
      </c>
      <c r="BG51" t="b">
        <f>IF(AND(EXACT(Key!$C$43,$A21),EXACT(BG21,1)),TRUE(),FALSE())</f>
        <v>0</v>
      </c>
      <c r="BH51" t="b">
        <f>IF(AND(EXACT(Key!$C$43,$A21),EXACT(BH21,1)),TRUE(),FALSE())</f>
        <v>0</v>
      </c>
      <c r="BI51" t="b">
        <f>IF(AND(EXACT(Key!$C$43,$A21),EXACT(BI21,1)),TRUE(),FALSE())</f>
        <v>0</v>
      </c>
      <c r="BJ51" t="b">
        <f>IF(AND(EXACT(Key!$C$43,$A21),EXACT(BJ21,1)),TRUE(),FALSE())</f>
        <v>0</v>
      </c>
      <c r="BK51" t="b">
        <f>IF(AND(EXACT(Key!$C$43,$A21),EXACT(BK21,1)),TRUE(),FALSE())</f>
        <v>0</v>
      </c>
    </row>
    <row r="52" spans="1:63" x14ac:dyDescent="0.2">
      <c r="A52" s="74" t="s">
        <v>1160</v>
      </c>
      <c r="B52" t="b">
        <f>IF(AND(EXACT(Key!$C$43,$A22),EXACT(B22,1)),TRUE(),FALSE())</f>
        <v>0</v>
      </c>
      <c r="C52" t="b">
        <f>IF(AND(EXACT(Key!$C$43,$A22),EXACT(C22,1)),TRUE(),FALSE())</f>
        <v>0</v>
      </c>
      <c r="D52" t="b">
        <f>IF(AND(EXACT(Key!$C$43,$A22),EXACT(D22,1)),TRUE(),FALSE())</f>
        <v>0</v>
      </c>
      <c r="E52" t="b">
        <f>IF(AND(EXACT(Key!$C$43,$A22),EXACT(E22,1)),TRUE(),FALSE())</f>
        <v>0</v>
      </c>
      <c r="F52" t="b">
        <f>IF(AND(EXACT(Key!$C$43,$A22),EXACT(F22,1)),TRUE(),FALSE())</f>
        <v>0</v>
      </c>
      <c r="G52" t="b">
        <f>IF(AND(EXACT(Key!$C$43,$A22),EXACT(G22,1)),TRUE(),FALSE())</f>
        <v>0</v>
      </c>
      <c r="H52" t="b">
        <f>IF(AND(EXACT(Key!$C$43,$A22),EXACT(H22,1)),TRUE(),FALSE())</f>
        <v>0</v>
      </c>
      <c r="I52" t="b">
        <f>IF(AND(EXACT(Key!$C$43,$A22),EXACT(I22,1)),TRUE(),FALSE())</f>
        <v>0</v>
      </c>
      <c r="J52" t="b">
        <f>IF(AND(EXACT(Key!$C$43,$A22),EXACT(J22,1)),TRUE(),FALSE())</f>
        <v>0</v>
      </c>
      <c r="K52" t="b">
        <f>IF(AND(EXACT(Key!$C$43,$A22),EXACT(K22,1)),TRUE(),FALSE())</f>
        <v>0</v>
      </c>
      <c r="L52" t="b">
        <f>IF(AND(EXACT(Key!$C$43,$A22),EXACT(L22,1)),TRUE(),FALSE())</f>
        <v>0</v>
      </c>
      <c r="M52" t="b">
        <f>IF(AND(EXACT(Key!$C$43,$A22),EXACT(M22,1)),TRUE(),FALSE())</f>
        <v>0</v>
      </c>
      <c r="N52" t="b">
        <f>IF(AND(EXACT(Key!$C$43,$A22),EXACT(N22,1)),TRUE(),FALSE())</f>
        <v>0</v>
      </c>
      <c r="O52" t="b">
        <f>IF(AND(EXACT(Key!$C$43,$A22),EXACT(O22,1)),TRUE(),FALSE())</f>
        <v>0</v>
      </c>
      <c r="P52" t="b">
        <f>IF(AND(EXACT(Key!$C$43,$A22),EXACT(P22,1)),TRUE(),FALSE())</f>
        <v>0</v>
      </c>
      <c r="Q52" t="b">
        <f>IF(AND(EXACT(Key!$C$43,$A22),EXACT(Q22,1)),TRUE(),FALSE())</f>
        <v>0</v>
      </c>
      <c r="R52" t="b">
        <f>IF(AND(EXACT(Key!$C$43,$A22),EXACT(R22,1)),TRUE(),FALSE())</f>
        <v>0</v>
      </c>
      <c r="S52" t="b">
        <f>IF(AND(EXACT(Key!$C$43,$A22),EXACT(S22,1)),TRUE(),FALSE())</f>
        <v>0</v>
      </c>
      <c r="T52" t="b">
        <f>IF(AND(EXACT(Key!$C$43,$A22),EXACT(T22,1)),TRUE(),FALSE())</f>
        <v>0</v>
      </c>
      <c r="U52" t="b">
        <f>IF(AND(EXACT(Key!$C$43,$A22),EXACT(U22,1)),TRUE(),FALSE())</f>
        <v>0</v>
      </c>
      <c r="V52" t="b">
        <f>IF(AND(EXACT(Key!$C$43,$A22),EXACT(V22,1)),TRUE(),FALSE())</f>
        <v>0</v>
      </c>
      <c r="W52" t="b">
        <f>IF(AND(EXACT(Key!$C$43,$A22),EXACT(W22,1)),TRUE(),FALSE())</f>
        <v>0</v>
      </c>
      <c r="X52" t="b">
        <f>IF(AND(EXACT(Key!$C$43,$A22),EXACT(X22,1)),TRUE(),FALSE())</f>
        <v>0</v>
      </c>
      <c r="Y52" t="b">
        <f>IF(AND(EXACT(Key!$C$43,$A22),EXACT(Y22,1)),TRUE(),FALSE())</f>
        <v>0</v>
      </c>
      <c r="Z52" t="b">
        <f>IF(AND(EXACT(Key!$C$43,$A22),EXACT(Z22,1)),TRUE(),FALSE())</f>
        <v>0</v>
      </c>
      <c r="AA52" t="b">
        <f>IF(AND(EXACT(Key!$C$43,$A22),EXACT(AA22,1)),TRUE(),FALSE())</f>
        <v>0</v>
      </c>
      <c r="AB52" t="b">
        <f>IF(AND(EXACT(Key!$C$43,$A22),EXACT(AB22,1)),TRUE(),FALSE())</f>
        <v>0</v>
      </c>
      <c r="AC52" t="b">
        <f>IF(AND(EXACT(Key!$C$43,$A22),EXACT(AC22,1)),TRUE(),FALSE())</f>
        <v>0</v>
      </c>
      <c r="AD52" t="b">
        <f>IF(AND(EXACT(Key!$C$43,$A22),EXACT(AD22,1)),TRUE(),FALSE())</f>
        <v>0</v>
      </c>
      <c r="AE52" t="b">
        <f>IF(AND(EXACT(Key!$C$43,$A22),EXACT(AE22,1)),TRUE(),FALSE())</f>
        <v>0</v>
      </c>
      <c r="AF52" t="b">
        <f>IF(AND(EXACT(Key!$C$43,$A22),EXACT(AF22,1)),TRUE(),FALSE())</f>
        <v>0</v>
      </c>
      <c r="AG52" t="b">
        <f>IF(AND(EXACT(Key!$C$43,$A22),EXACT(AG22,1)),TRUE(),FALSE())</f>
        <v>0</v>
      </c>
      <c r="AH52" t="b">
        <f>IF(AND(EXACT(Key!$C$43,$A22),EXACT(AH22,1)),TRUE(),FALSE())</f>
        <v>0</v>
      </c>
      <c r="AI52" t="b">
        <f>IF(AND(EXACT(Key!$C$43,$A22),EXACT(AI22,1)),TRUE(),FALSE())</f>
        <v>0</v>
      </c>
      <c r="AJ52" t="b">
        <f>IF(AND(EXACT(Key!$C$43,$A22),EXACT(AJ22,1)),TRUE(),FALSE())</f>
        <v>0</v>
      </c>
      <c r="AK52" t="b">
        <f>IF(AND(EXACT(Key!$C$43,$A22),EXACT(AK22,1)),TRUE(),FALSE())</f>
        <v>0</v>
      </c>
      <c r="AL52" t="b">
        <f>IF(AND(EXACT(Key!$C$43,$A22),EXACT(AL22,1)),TRUE(),FALSE())</f>
        <v>0</v>
      </c>
      <c r="AM52" t="b">
        <f>IF(AND(EXACT(Key!$C$43,$A22),EXACT(AM22,1)),TRUE(),FALSE())</f>
        <v>0</v>
      </c>
      <c r="AN52" t="b">
        <f>IF(AND(EXACT(Key!$C$43,$A22),EXACT(AN22,1)),TRUE(),FALSE())</f>
        <v>0</v>
      </c>
      <c r="AO52" t="b">
        <f>IF(AND(EXACT(Key!$C$43,$A22),EXACT(AO22,1)),TRUE(),FALSE())</f>
        <v>0</v>
      </c>
      <c r="AP52" t="b">
        <f>IF(AND(EXACT(Key!$C$43,$A22),EXACT(AP22,1)),TRUE(),FALSE())</f>
        <v>0</v>
      </c>
      <c r="AQ52" t="b">
        <f>IF(AND(EXACT(Key!$C$43,$A22),EXACT(AQ22,1)),TRUE(),FALSE())</f>
        <v>0</v>
      </c>
      <c r="AR52" t="b">
        <f>IF(AND(EXACT(Key!$C$43,$A22),EXACT(AR22,1)),TRUE(),FALSE())</f>
        <v>0</v>
      </c>
      <c r="AS52" t="b">
        <f>IF(AND(EXACT(Key!$C$43,$A22),EXACT(AS22,1)),TRUE(),FALSE())</f>
        <v>0</v>
      </c>
      <c r="AT52" t="b">
        <f>IF(AND(EXACT(Key!$C$43,$A22),EXACT(AT22,1)),TRUE(),FALSE())</f>
        <v>0</v>
      </c>
      <c r="AU52" t="b">
        <f>IF(AND(EXACT(Key!$C$43,$A22),EXACT(AU22,1)),TRUE(),FALSE())</f>
        <v>0</v>
      </c>
      <c r="AV52" t="b">
        <f>IF(AND(EXACT(Key!$C$43,$A22),EXACT(AV22,1)),TRUE(),FALSE())</f>
        <v>0</v>
      </c>
      <c r="AW52" t="b">
        <f>IF(AND(EXACT(Key!$C$43,$A22),EXACT(AW22,1)),TRUE(),FALSE())</f>
        <v>0</v>
      </c>
      <c r="AX52" t="b">
        <f>IF(AND(EXACT(Key!$C$43,$A22),EXACT(AX22,1)),TRUE(),FALSE())</f>
        <v>0</v>
      </c>
      <c r="AY52" t="b">
        <f>IF(AND(EXACT(Key!$C$43,$A22),EXACT(AY22,1)),TRUE(),FALSE())</f>
        <v>0</v>
      </c>
      <c r="AZ52" t="b">
        <f>IF(AND(EXACT(Key!$C$43,$A22),EXACT(AZ22,1)),TRUE(),FALSE())</f>
        <v>0</v>
      </c>
      <c r="BA52" t="b">
        <f>IF(AND(EXACT(Key!$C$43,$A22),EXACT(BA22,1)),TRUE(),FALSE())</f>
        <v>0</v>
      </c>
      <c r="BB52" t="b">
        <f>IF(AND(EXACT(Key!$C$43,$A22),EXACT(BB22,1)),TRUE(),FALSE())</f>
        <v>0</v>
      </c>
      <c r="BC52" t="b">
        <f>IF(AND(EXACT(Key!$C$43,$A22),EXACT(BC22,1)),TRUE(),FALSE())</f>
        <v>0</v>
      </c>
      <c r="BD52" t="b">
        <f>IF(AND(EXACT(Key!$C$43,$A22),EXACT(BD22,1)),TRUE(),FALSE())</f>
        <v>0</v>
      </c>
      <c r="BE52" t="b">
        <f>IF(AND(EXACT(Key!$C$43,$A22),EXACT(BE22,1)),TRUE(),FALSE())</f>
        <v>0</v>
      </c>
      <c r="BF52" t="b">
        <f>IF(AND(EXACT(Key!$C$43,$A22),EXACT(BF22,1)),TRUE(),FALSE())</f>
        <v>0</v>
      </c>
      <c r="BG52" t="b">
        <f>IF(AND(EXACT(Key!$C$43,$A22),EXACT(BG22,1)),TRUE(),FALSE())</f>
        <v>0</v>
      </c>
      <c r="BH52" t="b">
        <f>IF(AND(EXACT(Key!$C$43,$A22),EXACT(BH22,1)),TRUE(),FALSE())</f>
        <v>0</v>
      </c>
      <c r="BI52" t="b">
        <f>IF(AND(EXACT(Key!$C$43,$A22),EXACT(BI22,1)),TRUE(),FALSE())</f>
        <v>0</v>
      </c>
      <c r="BJ52" t="b">
        <f>IF(AND(EXACT(Key!$C$43,$A22),EXACT(BJ22,1)),TRUE(),FALSE())</f>
        <v>0</v>
      </c>
      <c r="BK52" t="b">
        <f>IF(AND(EXACT(Key!$C$43,$A22),EXACT(BK22,1)),TRUE(),FALSE())</f>
        <v>0</v>
      </c>
    </row>
    <row r="53" spans="1:63" x14ac:dyDescent="0.2">
      <c r="A53" s="74" t="s">
        <v>1161</v>
      </c>
      <c r="B53" t="b">
        <f>IF(AND(EXACT(Key!$C$43,$A23),EXACT(B23,1)),TRUE(),FALSE())</f>
        <v>0</v>
      </c>
      <c r="C53" t="b">
        <f>IF(AND(EXACT(Key!$C$43,$A23),EXACT(C23,1)),TRUE(),FALSE())</f>
        <v>0</v>
      </c>
      <c r="D53" t="b">
        <f>IF(AND(EXACT(Key!$C$43,$A23),EXACT(D23,1)),TRUE(),FALSE())</f>
        <v>0</v>
      </c>
      <c r="E53" t="b">
        <f>IF(AND(EXACT(Key!$C$43,$A23),EXACT(E23,1)),TRUE(),FALSE())</f>
        <v>0</v>
      </c>
      <c r="F53" t="b">
        <f>IF(AND(EXACT(Key!$C$43,$A23),EXACT(F23,1)),TRUE(),FALSE())</f>
        <v>0</v>
      </c>
      <c r="G53" t="b">
        <f>IF(AND(EXACT(Key!$C$43,$A23),EXACT(G23,1)),TRUE(),FALSE())</f>
        <v>0</v>
      </c>
      <c r="H53" t="b">
        <f>IF(AND(EXACT(Key!$C$43,$A23),EXACT(H23,1)),TRUE(),FALSE())</f>
        <v>0</v>
      </c>
      <c r="I53" t="b">
        <f>IF(AND(EXACT(Key!$C$43,$A23),EXACT(I23,1)),TRUE(),FALSE())</f>
        <v>0</v>
      </c>
      <c r="J53" t="b">
        <f>IF(AND(EXACT(Key!$C$43,$A23),EXACT(J23,1)),TRUE(),FALSE())</f>
        <v>0</v>
      </c>
      <c r="K53" t="b">
        <f>IF(AND(EXACT(Key!$C$43,$A23),EXACT(K23,1)),TRUE(),FALSE())</f>
        <v>0</v>
      </c>
      <c r="L53" t="b">
        <f>IF(AND(EXACT(Key!$C$43,$A23),EXACT(L23,1)),TRUE(),FALSE())</f>
        <v>0</v>
      </c>
      <c r="M53" t="b">
        <f>IF(AND(EXACT(Key!$C$43,$A23),EXACT(M23,1)),TRUE(),FALSE())</f>
        <v>0</v>
      </c>
      <c r="N53" t="b">
        <f>IF(AND(EXACT(Key!$C$43,$A23),EXACT(N23,1)),TRUE(),FALSE())</f>
        <v>0</v>
      </c>
      <c r="O53" t="b">
        <f>IF(AND(EXACT(Key!$C$43,$A23),EXACT(O23,1)),TRUE(),FALSE())</f>
        <v>0</v>
      </c>
      <c r="P53" t="b">
        <f>IF(AND(EXACT(Key!$C$43,$A23),EXACT(P23,1)),TRUE(),FALSE())</f>
        <v>0</v>
      </c>
      <c r="Q53" t="b">
        <f>IF(AND(EXACT(Key!$C$43,$A23),EXACT(Q23,1)),TRUE(),FALSE())</f>
        <v>0</v>
      </c>
      <c r="R53" t="b">
        <f>IF(AND(EXACT(Key!$C$43,$A23),EXACT(R23,1)),TRUE(),FALSE())</f>
        <v>0</v>
      </c>
      <c r="S53" t="b">
        <f>IF(AND(EXACT(Key!$C$43,$A23),EXACT(S23,1)),TRUE(),FALSE())</f>
        <v>0</v>
      </c>
      <c r="T53" t="b">
        <f>IF(AND(EXACT(Key!$C$43,$A23),EXACT(T23,1)),TRUE(),FALSE())</f>
        <v>0</v>
      </c>
      <c r="U53" t="b">
        <f>IF(AND(EXACT(Key!$C$43,$A23),EXACT(U23,1)),TRUE(),FALSE())</f>
        <v>0</v>
      </c>
      <c r="V53" t="b">
        <f>IF(AND(EXACT(Key!$C$43,$A23),EXACT(V23,1)),TRUE(),FALSE())</f>
        <v>0</v>
      </c>
      <c r="W53" t="b">
        <f>IF(AND(EXACT(Key!$C$43,$A23),EXACT(W23,1)),TRUE(),FALSE())</f>
        <v>0</v>
      </c>
      <c r="X53" t="b">
        <f>IF(AND(EXACT(Key!$C$43,$A23),EXACT(X23,1)),TRUE(),FALSE())</f>
        <v>0</v>
      </c>
      <c r="Y53" t="b">
        <f>IF(AND(EXACT(Key!$C$43,$A23),EXACT(Y23,1)),TRUE(),FALSE())</f>
        <v>0</v>
      </c>
      <c r="Z53" t="b">
        <f>IF(AND(EXACT(Key!$C$43,$A23),EXACT(Z23,1)),TRUE(),FALSE())</f>
        <v>0</v>
      </c>
      <c r="AA53" t="b">
        <f>IF(AND(EXACT(Key!$C$43,$A23),EXACT(AA23,1)),TRUE(),FALSE())</f>
        <v>0</v>
      </c>
      <c r="AB53" t="b">
        <f>IF(AND(EXACT(Key!$C$43,$A23),EXACT(AB23,1)),TRUE(),FALSE())</f>
        <v>0</v>
      </c>
      <c r="AC53" t="b">
        <f>IF(AND(EXACT(Key!$C$43,$A23),EXACT(AC23,1)),TRUE(),FALSE())</f>
        <v>0</v>
      </c>
      <c r="AD53" t="b">
        <f>IF(AND(EXACT(Key!$C$43,$A23),EXACT(AD23,1)),TRUE(),FALSE())</f>
        <v>0</v>
      </c>
      <c r="AE53" t="b">
        <f>IF(AND(EXACT(Key!$C$43,$A23),EXACT(AE23,1)),TRUE(),FALSE())</f>
        <v>0</v>
      </c>
      <c r="AF53" t="b">
        <f>IF(AND(EXACT(Key!$C$43,$A23),EXACT(AF23,1)),TRUE(),FALSE())</f>
        <v>0</v>
      </c>
      <c r="AG53" t="b">
        <f>IF(AND(EXACT(Key!$C$43,$A23),EXACT(AG23,1)),TRUE(),FALSE())</f>
        <v>0</v>
      </c>
      <c r="AH53" t="b">
        <f>IF(AND(EXACT(Key!$C$43,$A23),EXACT(AH23,1)),TRUE(),FALSE())</f>
        <v>0</v>
      </c>
      <c r="AI53" t="b">
        <f>IF(AND(EXACT(Key!$C$43,$A23),EXACT(AI23,1)),TRUE(),FALSE())</f>
        <v>0</v>
      </c>
      <c r="AJ53" t="b">
        <f>IF(AND(EXACT(Key!$C$43,$A23),EXACT(AJ23,1)),TRUE(),FALSE())</f>
        <v>0</v>
      </c>
      <c r="AK53" t="b">
        <f>IF(AND(EXACT(Key!$C$43,$A23),EXACT(AK23,1)),TRUE(),FALSE())</f>
        <v>0</v>
      </c>
      <c r="AL53" t="b">
        <f>IF(AND(EXACT(Key!$C$43,$A23),EXACT(AL23,1)),TRUE(),FALSE())</f>
        <v>0</v>
      </c>
      <c r="AM53" t="b">
        <f>IF(AND(EXACT(Key!$C$43,$A23),EXACT(AM23,1)),TRUE(),FALSE())</f>
        <v>0</v>
      </c>
      <c r="AN53" t="b">
        <f>IF(AND(EXACT(Key!$C$43,$A23),EXACT(AN23,1)),TRUE(),FALSE())</f>
        <v>0</v>
      </c>
      <c r="AO53" t="b">
        <f>IF(AND(EXACT(Key!$C$43,$A23),EXACT(AO23,1)),TRUE(),FALSE())</f>
        <v>0</v>
      </c>
      <c r="AP53" t="b">
        <f>IF(AND(EXACT(Key!$C$43,$A23),EXACT(AP23,1)),TRUE(),FALSE())</f>
        <v>0</v>
      </c>
      <c r="AQ53" t="b">
        <f>IF(AND(EXACT(Key!$C$43,$A23),EXACT(AQ23,1)),TRUE(),FALSE())</f>
        <v>0</v>
      </c>
      <c r="AR53" t="b">
        <f>IF(AND(EXACT(Key!$C$43,$A23),EXACT(AR23,1)),TRUE(),FALSE())</f>
        <v>0</v>
      </c>
      <c r="AS53" t="b">
        <f>IF(AND(EXACT(Key!$C$43,$A23),EXACT(AS23,1)),TRUE(),FALSE())</f>
        <v>0</v>
      </c>
      <c r="AT53" t="b">
        <f>IF(AND(EXACT(Key!$C$43,$A23),EXACT(AT23,1)),TRUE(),FALSE())</f>
        <v>0</v>
      </c>
      <c r="AU53" t="b">
        <f>IF(AND(EXACT(Key!$C$43,$A23),EXACT(AU23,1)),TRUE(),FALSE())</f>
        <v>0</v>
      </c>
      <c r="AV53" t="b">
        <f>IF(AND(EXACT(Key!$C$43,$A23),EXACT(AV23,1)),TRUE(),FALSE())</f>
        <v>0</v>
      </c>
      <c r="AW53" t="b">
        <f>IF(AND(EXACT(Key!$C$43,$A23),EXACT(AW23,1)),TRUE(),FALSE())</f>
        <v>0</v>
      </c>
      <c r="AX53" t="b">
        <f>IF(AND(EXACT(Key!$C$43,$A23),EXACT(AX23,1)),TRUE(),FALSE())</f>
        <v>0</v>
      </c>
      <c r="AY53" t="b">
        <f>IF(AND(EXACT(Key!$C$43,$A23),EXACT(AY23,1)),TRUE(),FALSE())</f>
        <v>0</v>
      </c>
      <c r="AZ53" t="b">
        <f>IF(AND(EXACT(Key!$C$43,$A23),EXACT(AZ23,1)),TRUE(),FALSE())</f>
        <v>0</v>
      </c>
      <c r="BA53" t="b">
        <f>IF(AND(EXACT(Key!$C$43,$A23),EXACT(BA23,1)),TRUE(),FALSE())</f>
        <v>0</v>
      </c>
      <c r="BB53" t="b">
        <f>IF(AND(EXACT(Key!$C$43,$A23),EXACT(BB23,1)),TRUE(),FALSE())</f>
        <v>0</v>
      </c>
      <c r="BC53" t="b">
        <f>IF(AND(EXACT(Key!$C$43,$A23),EXACT(BC23,1)),TRUE(),FALSE())</f>
        <v>0</v>
      </c>
      <c r="BD53" t="b">
        <f>IF(AND(EXACT(Key!$C$43,$A23),EXACT(BD23,1)),TRUE(),FALSE())</f>
        <v>0</v>
      </c>
      <c r="BE53" t="b">
        <f>IF(AND(EXACT(Key!$C$43,$A23),EXACT(BE23,1)),TRUE(),FALSE())</f>
        <v>0</v>
      </c>
      <c r="BF53" t="b">
        <f>IF(AND(EXACT(Key!$C$43,$A23),EXACT(BF23,1)),TRUE(),FALSE())</f>
        <v>0</v>
      </c>
      <c r="BG53" t="b">
        <f>IF(AND(EXACT(Key!$C$43,$A23),EXACT(BG23,1)),TRUE(),FALSE())</f>
        <v>0</v>
      </c>
      <c r="BH53" t="b">
        <f>IF(AND(EXACT(Key!$C$43,$A23),EXACT(BH23,1)),TRUE(),FALSE())</f>
        <v>0</v>
      </c>
      <c r="BI53" t="b">
        <f>IF(AND(EXACT(Key!$C$43,$A23),EXACT(BI23,1)),TRUE(),FALSE())</f>
        <v>0</v>
      </c>
      <c r="BJ53" t="b">
        <f>IF(AND(EXACT(Key!$C$43,$A23),EXACT(BJ23,1)),TRUE(),FALSE())</f>
        <v>0</v>
      </c>
      <c r="BK53" t="b">
        <f>IF(AND(EXACT(Key!$C$43,$A23),EXACT(BK23,1)),TRUE(),FALSE())</f>
        <v>0</v>
      </c>
    </row>
    <row r="54" spans="1:63" x14ac:dyDescent="0.2">
      <c r="A54" s="74" t="s">
        <v>1162</v>
      </c>
      <c r="B54" t="b">
        <f>IF(AND(EXACT(Key!$C$43,$A24),EXACT(B24,1)),TRUE(),FALSE())</f>
        <v>0</v>
      </c>
      <c r="C54" t="b">
        <f>IF(AND(EXACT(Key!$C$43,$A24),EXACT(C24,1)),TRUE(),FALSE())</f>
        <v>0</v>
      </c>
      <c r="D54" t="b">
        <f>IF(AND(EXACT(Key!$C$43,$A24),EXACT(D24,1)),TRUE(),FALSE())</f>
        <v>0</v>
      </c>
      <c r="E54" t="b">
        <f>IF(AND(EXACT(Key!$C$43,$A24),EXACT(E24,1)),TRUE(),FALSE())</f>
        <v>0</v>
      </c>
      <c r="F54" t="b">
        <f>IF(AND(EXACT(Key!$C$43,$A24),EXACT(F24,1)),TRUE(),FALSE())</f>
        <v>0</v>
      </c>
      <c r="G54" t="b">
        <f>IF(AND(EXACT(Key!$C$43,$A24),EXACT(G24,1)),TRUE(),FALSE())</f>
        <v>0</v>
      </c>
      <c r="H54" t="b">
        <f>IF(AND(EXACT(Key!$C$43,$A24),EXACT(H24,1)),TRUE(),FALSE())</f>
        <v>0</v>
      </c>
      <c r="I54" t="b">
        <f>IF(AND(EXACT(Key!$C$43,$A24),EXACT(I24,1)),TRUE(),FALSE())</f>
        <v>0</v>
      </c>
      <c r="J54" t="b">
        <f>IF(AND(EXACT(Key!$C$43,$A24),EXACT(J24,1)),TRUE(),FALSE())</f>
        <v>0</v>
      </c>
      <c r="K54" t="b">
        <f>IF(AND(EXACT(Key!$C$43,$A24),EXACT(K24,1)),TRUE(),FALSE())</f>
        <v>0</v>
      </c>
      <c r="L54" t="b">
        <f>IF(AND(EXACT(Key!$C$43,$A24),EXACT(L24,1)),TRUE(),FALSE())</f>
        <v>0</v>
      </c>
      <c r="M54" t="b">
        <f>IF(AND(EXACT(Key!$C$43,$A24),EXACT(M24,1)),TRUE(),FALSE())</f>
        <v>0</v>
      </c>
      <c r="N54" t="b">
        <f>IF(AND(EXACT(Key!$C$43,$A24),EXACT(N24,1)),TRUE(),FALSE())</f>
        <v>0</v>
      </c>
      <c r="O54" t="b">
        <f>IF(AND(EXACT(Key!$C$43,$A24),EXACT(O24,1)),TRUE(),FALSE())</f>
        <v>0</v>
      </c>
      <c r="P54" t="b">
        <f>IF(AND(EXACT(Key!$C$43,$A24),EXACT(P24,1)),TRUE(),FALSE())</f>
        <v>0</v>
      </c>
      <c r="Q54" t="b">
        <f>IF(AND(EXACT(Key!$C$43,$A24),EXACT(Q24,1)),TRUE(),FALSE())</f>
        <v>0</v>
      </c>
      <c r="R54" t="b">
        <f>IF(AND(EXACT(Key!$C$43,$A24),EXACT(R24,1)),TRUE(),FALSE())</f>
        <v>0</v>
      </c>
      <c r="S54" t="b">
        <f>IF(AND(EXACT(Key!$C$43,$A24),EXACT(S24,1)),TRUE(),FALSE())</f>
        <v>0</v>
      </c>
      <c r="T54" t="b">
        <f>IF(AND(EXACT(Key!$C$43,$A24),EXACT(T24,1)),TRUE(),FALSE())</f>
        <v>0</v>
      </c>
      <c r="U54" t="b">
        <f>IF(AND(EXACT(Key!$C$43,$A24),EXACT(U24,1)),TRUE(),FALSE())</f>
        <v>0</v>
      </c>
      <c r="V54" t="b">
        <f>IF(AND(EXACT(Key!$C$43,$A24),EXACT(V24,1)),TRUE(),FALSE())</f>
        <v>0</v>
      </c>
      <c r="W54" t="b">
        <f>IF(AND(EXACT(Key!$C$43,$A24),EXACT(W24,1)),TRUE(),FALSE())</f>
        <v>0</v>
      </c>
      <c r="X54" t="b">
        <f>IF(AND(EXACT(Key!$C$43,$A24),EXACT(X24,1)),TRUE(),FALSE())</f>
        <v>0</v>
      </c>
      <c r="Y54" t="b">
        <f>IF(AND(EXACT(Key!$C$43,$A24),EXACT(Y24,1)),TRUE(),FALSE())</f>
        <v>0</v>
      </c>
      <c r="Z54" t="b">
        <f>IF(AND(EXACT(Key!$C$43,$A24),EXACT(Z24,1)),TRUE(),FALSE())</f>
        <v>0</v>
      </c>
      <c r="AA54" t="b">
        <f>IF(AND(EXACT(Key!$C$43,$A24),EXACT(AA24,1)),TRUE(),FALSE())</f>
        <v>0</v>
      </c>
      <c r="AB54" t="b">
        <f>IF(AND(EXACT(Key!$C$43,$A24),EXACT(AB24,1)),TRUE(),FALSE())</f>
        <v>0</v>
      </c>
      <c r="AC54" t="b">
        <f>IF(AND(EXACT(Key!$C$43,$A24),EXACT(AC24,1)),TRUE(),FALSE())</f>
        <v>0</v>
      </c>
      <c r="AD54" t="b">
        <f>IF(AND(EXACT(Key!$C$43,$A24),EXACT(AD24,1)),TRUE(),FALSE())</f>
        <v>0</v>
      </c>
      <c r="AE54" t="b">
        <f>IF(AND(EXACT(Key!$C$43,$A24),EXACT(AE24,1)),TRUE(),FALSE())</f>
        <v>0</v>
      </c>
      <c r="AF54" t="b">
        <f>IF(AND(EXACT(Key!$C$43,$A24),EXACT(AF24,1)),TRUE(),FALSE())</f>
        <v>0</v>
      </c>
      <c r="AG54" t="b">
        <f>IF(AND(EXACT(Key!$C$43,$A24),EXACT(AG24,1)),TRUE(),FALSE())</f>
        <v>0</v>
      </c>
      <c r="AH54" t="b">
        <f>IF(AND(EXACT(Key!$C$43,$A24),EXACT(AH24,1)),TRUE(),FALSE())</f>
        <v>0</v>
      </c>
      <c r="AI54" t="b">
        <f>IF(AND(EXACT(Key!$C$43,$A24),EXACT(AI24,1)),TRUE(),FALSE())</f>
        <v>0</v>
      </c>
      <c r="AJ54" t="b">
        <f>IF(AND(EXACT(Key!$C$43,$A24),EXACT(AJ24,1)),TRUE(),FALSE())</f>
        <v>0</v>
      </c>
      <c r="AK54" t="b">
        <f>IF(AND(EXACT(Key!$C$43,$A24),EXACT(AK24,1)),TRUE(),FALSE())</f>
        <v>0</v>
      </c>
      <c r="AL54" t="b">
        <f>IF(AND(EXACT(Key!$C$43,$A24),EXACT(AL24,1)),TRUE(),FALSE())</f>
        <v>0</v>
      </c>
      <c r="AM54" t="b">
        <f>IF(AND(EXACT(Key!$C$43,$A24),EXACT(AM24,1)),TRUE(),FALSE())</f>
        <v>0</v>
      </c>
      <c r="AN54" t="b">
        <f>IF(AND(EXACT(Key!$C$43,$A24),EXACT(AN24,1)),TRUE(),FALSE())</f>
        <v>0</v>
      </c>
      <c r="AO54" t="b">
        <f>IF(AND(EXACT(Key!$C$43,$A24),EXACT(AO24,1)),TRUE(),FALSE())</f>
        <v>0</v>
      </c>
      <c r="AP54" t="b">
        <f>IF(AND(EXACT(Key!$C$43,$A24),EXACT(AP24,1)),TRUE(),FALSE())</f>
        <v>0</v>
      </c>
      <c r="AQ54" t="b">
        <f>IF(AND(EXACT(Key!$C$43,$A24),EXACT(AQ24,1)),TRUE(),FALSE())</f>
        <v>0</v>
      </c>
      <c r="AR54" t="b">
        <f>IF(AND(EXACT(Key!$C$43,$A24),EXACT(AR24,1)),TRUE(),FALSE())</f>
        <v>0</v>
      </c>
      <c r="AS54" t="b">
        <f>IF(AND(EXACT(Key!$C$43,$A24),EXACT(AS24,1)),TRUE(),FALSE())</f>
        <v>0</v>
      </c>
      <c r="AT54" t="b">
        <f>IF(AND(EXACT(Key!$C$43,$A24),EXACT(AT24,1)),TRUE(),FALSE())</f>
        <v>0</v>
      </c>
      <c r="AU54" t="b">
        <f>IF(AND(EXACT(Key!$C$43,$A24),EXACT(AU24,1)),TRUE(),FALSE())</f>
        <v>0</v>
      </c>
      <c r="AV54" t="b">
        <f>IF(AND(EXACT(Key!$C$43,$A24),EXACT(AV24,1)),TRUE(),FALSE())</f>
        <v>0</v>
      </c>
      <c r="AW54" t="b">
        <f>IF(AND(EXACT(Key!$C$43,$A24),EXACT(AW24,1)),TRUE(),FALSE())</f>
        <v>0</v>
      </c>
      <c r="AX54" t="b">
        <f>IF(AND(EXACT(Key!$C$43,$A24),EXACT(AX24,1)),TRUE(),FALSE())</f>
        <v>0</v>
      </c>
      <c r="AY54" t="b">
        <f>IF(AND(EXACT(Key!$C$43,$A24),EXACT(AY24,1)),TRUE(),FALSE())</f>
        <v>0</v>
      </c>
      <c r="AZ54" t="b">
        <f>IF(AND(EXACT(Key!$C$43,$A24),EXACT(AZ24,1)),TRUE(),FALSE())</f>
        <v>0</v>
      </c>
      <c r="BA54" t="b">
        <f>IF(AND(EXACT(Key!$C$43,$A24),EXACT(BA24,1)),TRUE(),FALSE())</f>
        <v>0</v>
      </c>
      <c r="BB54" t="b">
        <f>IF(AND(EXACT(Key!$C$43,$A24),EXACT(BB24,1)),TRUE(),FALSE())</f>
        <v>0</v>
      </c>
      <c r="BC54" t="b">
        <f>IF(AND(EXACT(Key!$C$43,$A24),EXACT(BC24,1)),TRUE(),FALSE())</f>
        <v>0</v>
      </c>
      <c r="BD54" t="b">
        <f>IF(AND(EXACT(Key!$C$43,$A24),EXACT(BD24,1)),TRUE(),FALSE())</f>
        <v>0</v>
      </c>
      <c r="BE54" t="b">
        <f>IF(AND(EXACT(Key!$C$43,$A24),EXACT(BE24,1)),TRUE(),FALSE())</f>
        <v>0</v>
      </c>
      <c r="BF54" t="b">
        <f>IF(AND(EXACT(Key!$C$43,$A24),EXACT(BF24,1)),TRUE(),FALSE())</f>
        <v>0</v>
      </c>
      <c r="BG54" t="b">
        <f>IF(AND(EXACT(Key!$C$43,$A24),EXACT(BG24,1)),TRUE(),FALSE())</f>
        <v>0</v>
      </c>
      <c r="BH54" t="b">
        <f>IF(AND(EXACT(Key!$C$43,$A24),EXACT(BH24,1)),TRUE(),FALSE())</f>
        <v>0</v>
      </c>
      <c r="BI54" t="b">
        <f>IF(AND(EXACT(Key!$C$43,$A24),EXACT(BI24,1)),TRUE(),FALSE())</f>
        <v>0</v>
      </c>
      <c r="BJ54" t="b">
        <f>IF(AND(EXACT(Key!$C$43,$A24),EXACT(BJ24,1)),TRUE(),FALSE())</f>
        <v>0</v>
      </c>
      <c r="BK54" t="b">
        <f>IF(AND(EXACT(Key!$C$43,$A24),EXACT(BK24,1)),TRUE(),FALSE())</f>
        <v>0</v>
      </c>
    </row>
    <row r="55" spans="1:63" x14ac:dyDescent="0.2">
      <c r="A55" s="74" t="s">
        <v>1163</v>
      </c>
      <c r="B55" t="b">
        <f>IF(AND(EXACT(Key!$C$43,$A25),EXACT(B25,1)),TRUE(),FALSE())</f>
        <v>0</v>
      </c>
      <c r="C55" t="b">
        <f>IF(AND(EXACT(Key!$C$43,$A25),EXACT(C25,1)),TRUE(),FALSE())</f>
        <v>0</v>
      </c>
      <c r="D55" t="b">
        <f>IF(AND(EXACT(Key!$C$43,$A25),EXACT(D25,1)),TRUE(),FALSE())</f>
        <v>0</v>
      </c>
      <c r="E55" t="b">
        <f>IF(AND(EXACT(Key!$C$43,$A25),EXACT(E25,1)),TRUE(),FALSE())</f>
        <v>0</v>
      </c>
      <c r="F55" t="b">
        <f>IF(AND(EXACT(Key!$C$43,$A25),EXACT(F25,1)),TRUE(),FALSE())</f>
        <v>0</v>
      </c>
      <c r="G55" t="b">
        <f>IF(AND(EXACT(Key!$C$43,$A25),EXACT(G25,1)),TRUE(),FALSE())</f>
        <v>0</v>
      </c>
      <c r="H55" t="b">
        <f>IF(AND(EXACT(Key!$C$43,$A25),EXACT(H25,1)),TRUE(),FALSE())</f>
        <v>0</v>
      </c>
      <c r="I55" t="b">
        <f>IF(AND(EXACT(Key!$C$43,$A25),EXACT(I25,1)),TRUE(),FALSE())</f>
        <v>0</v>
      </c>
      <c r="J55" t="b">
        <f>IF(AND(EXACT(Key!$C$43,$A25),EXACT(J25,1)),TRUE(),FALSE())</f>
        <v>0</v>
      </c>
      <c r="K55" t="b">
        <f>IF(AND(EXACT(Key!$C$43,$A25),EXACT(K25,1)),TRUE(),FALSE())</f>
        <v>0</v>
      </c>
      <c r="L55" t="b">
        <f>IF(AND(EXACT(Key!$C$43,$A25),EXACT(L25,1)),TRUE(),FALSE())</f>
        <v>0</v>
      </c>
      <c r="M55" t="b">
        <f>IF(AND(EXACT(Key!$C$43,$A25),EXACT(M25,1)),TRUE(),FALSE())</f>
        <v>0</v>
      </c>
      <c r="N55" t="b">
        <f>IF(AND(EXACT(Key!$C$43,$A25),EXACT(N25,1)),TRUE(),FALSE())</f>
        <v>0</v>
      </c>
      <c r="O55" t="b">
        <f>IF(AND(EXACT(Key!$C$43,$A25),EXACT(O25,1)),TRUE(),FALSE())</f>
        <v>0</v>
      </c>
      <c r="P55" t="b">
        <f>IF(AND(EXACT(Key!$C$43,$A25),EXACT(P25,1)),TRUE(),FALSE())</f>
        <v>0</v>
      </c>
      <c r="Q55" t="b">
        <f>IF(AND(EXACT(Key!$C$43,$A25),EXACT(Q25,1)),TRUE(),FALSE())</f>
        <v>0</v>
      </c>
      <c r="R55" t="b">
        <f>IF(AND(EXACT(Key!$C$43,$A25),EXACT(R25,1)),TRUE(),FALSE())</f>
        <v>0</v>
      </c>
      <c r="S55" t="b">
        <f>IF(AND(EXACT(Key!$C$43,$A25),EXACT(S25,1)),TRUE(),FALSE())</f>
        <v>0</v>
      </c>
      <c r="T55" t="b">
        <f>IF(AND(EXACT(Key!$C$43,$A25),EXACT(T25,1)),TRUE(),FALSE())</f>
        <v>0</v>
      </c>
      <c r="U55" t="b">
        <f>IF(AND(EXACT(Key!$C$43,$A25),EXACT(U25,1)),TRUE(),FALSE())</f>
        <v>0</v>
      </c>
      <c r="V55" t="b">
        <f>IF(AND(EXACT(Key!$C$43,$A25),EXACT(V25,1)),TRUE(),FALSE())</f>
        <v>0</v>
      </c>
      <c r="W55" t="b">
        <f>IF(AND(EXACT(Key!$C$43,$A25),EXACT(W25,1)),TRUE(),FALSE())</f>
        <v>0</v>
      </c>
      <c r="X55" t="b">
        <f>IF(AND(EXACT(Key!$C$43,$A25),EXACT(X25,1)),TRUE(),FALSE())</f>
        <v>0</v>
      </c>
      <c r="Y55" t="b">
        <f>IF(AND(EXACT(Key!$C$43,$A25),EXACT(Y25,1)),TRUE(),FALSE())</f>
        <v>0</v>
      </c>
      <c r="Z55" t="b">
        <f>IF(AND(EXACT(Key!$C$43,$A25),EXACT(Z25,1)),TRUE(),FALSE())</f>
        <v>0</v>
      </c>
      <c r="AA55" t="b">
        <f>IF(AND(EXACT(Key!$C$43,$A25),EXACT(AA25,1)),TRUE(),FALSE())</f>
        <v>0</v>
      </c>
      <c r="AB55" t="b">
        <f>IF(AND(EXACT(Key!$C$43,$A25),EXACT(AB25,1)),TRUE(),FALSE())</f>
        <v>0</v>
      </c>
      <c r="AC55" t="b">
        <f>IF(AND(EXACT(Key!$C$43,$A25),EXACT(AC25,1)),TRUE(),FALSE())</f>
        <v>0</v>
      </c>
      <c r="AD55" t="b">
        <f>IF(AND(EXACT(Key!$C$43,$A25),EXACT(AD25,1)),TRUE(),FALSE())</f>
        <v>0</v>
      </c>
      <c r="AE55" t="b">
        <f>IF(AND(EXACT(Key!$C$43,$A25),EXACT(AE25,1)),TRUE(),FALSE())</f>
        <v>0</v>
      </c>
      <c r="AF55" t="b">
        <f>IF(AND(EXACT(Key!$C$43,$A25),EXACT(AF25,1)),TRUE(),FALSE())</f>
        <v>0</v>
      </c>
      <c r="AG55" t="b">
        <f>IF(AND(EXACT(Key!$C$43,$A25),EXACT(AG25,1)),TRUE(),FALSE())</f>
        <v>0</v>
      </c>
      <c r="AH55" t="b">
        <f>IF(AND(EXACT(Key!$C$43,$A25),EXACT(AH25,1)),TRUE(),FALSE())</f>
        <v>0</v>
      </c>
      <c r="AI55" t="b">
        <f>IF(AND(EXACT(Key!$C$43,$A25),EXACT(AI25,1)),TRUE(),FALSE())</f>
        <v>0</v>
      </c>
      <c r="AJ55" t="b">
        <f>IF(AND(EXACT(Key!$C$43,$A25),EXACT(AJ25,1)),TRUE(),FALSE())</f>
        <v>0</v>
      </c>
      <c r="AK55" t="b">
        <f>IF(AND(EXACT(Key!$C$43,$A25),EXACT(AK25,1)),TRUE(),FALSE())</f>
        <v>0</v>
      </c>
      <c r="AL55" t="b">
        <f>IF(AND(EXACT(Key!$C$43,$A25),EXACT(AL25,1)),TRUE(),FALSE())</f>
        <v>0</v>
      </c>
      <c r="AM55" t="b">
        <f>IF(AND(EXACT(Key!$C$43,$A25),EXACT(AM25,1)),TRUE(),FALSE())</f>
        <v>0</v>
      </c>
      <c r="AN55" t="b">
        <f>IF(AND(EXACT(Key!$C$43,$A25),EXACT(AN25,1)),TRUE(),FALSE())</f>
        <v>0</v>
      </c>
      <c r="AO55" t="b">
        <f>IF(AND(EXACT(Key!$C$43,$A25),EXACT(AO25,1)),TRUE(),FALSE())</f>
        <v>0</v>
      </c>
      <c r="AP55" t="b">
        <f>IF(AND(EXACT(Key!$C$43,$A25),EXACT(AP25,1)),TRUE(),FALSE())</f>
        <v>0</v>
      </c>
      <c r="AQ55" t="b">
        <f>IF(AND(EXACT(Key!$C$43,$A25),EXACT(AQ25,1)),TRUE(),FALSE())</f>
        <v>0</v>
      </c>
      <c r="AR55" t="b">
        <f>IF(AND(EXACT(Key!$C$43,$A25),EXACT(AR25,1)),TRUE(),FALSE())</f>
        <v>0</v>
      </c>
      <c r="AS55" t="b">
        <f>IF(AND(EXACT(Key!$C$43,$A25),EXACT(AS25,1)),TRUE(),FALSE())</f>
        <v>0</v>
      </c>
      <c r="AT55" t="b">
        <f>IF(AND(EXACT(Key!$C$43,$A25),EXACT(AT25,1)),TRUE(),FALSE())</f>
        <v>0</v>
      </c>
      <c r="AU55" t="b">
        <f>IF(AND(EXACT(Key!$C$43,$A25),EXACT(AU25,1)),TRUE(),FALSE())</f>
        <v>0</v>
      </c>
      <c r="AV55" t="b">
        <f>IF(AND(EXACT(Key!$C$43,$A25),EXACT(AV25,1)),TRUE(),FALSE())</f>
        <v>0</v>
      </c>
      <c r="AW55" t="b">
        <f>IF(AND(EXACT(Key!$C$43,$A25),EXACT(AW25,1)),TRUE(),FALSE())</f>
        <v>0</v>
      </c>
      <c r="AX55" t="b">
        <f>IF(AND(EXACT(Key!$C$43,$A25),EXACT(AX25,1)),TRUE(),FALSE())</f>
        <v>0</v>
      </c>
      <c r="AY55" t="b">
        <f>IF(AND(EXACT(Key!$C$43,$A25),EXACT(AY25,1)),TRUE(),FALSE())</f>
        <v>0</v>
      </c>
      <c r="AZ55" t="b">
        <f>IF(AND(EXACT(Key!$C$43,$A25),EXACT(AZ25,1)),TRUE(),FALSE())</f>
        <v>0</v>
      </c>
      <c r="BA55" t="b">
        <f>IF(AND(EXACT(Key!$C$43,$A25),EXACT(BA25,1)),TRUE(),FALSE())</f>
        <v>0</v>
      </c>
      <c r="BB55" t="b">
        <f>IF(AND(EXACT(Key!$C$43,$A25),EXACT(BB25,1)),TRUE(),FALSE())</f>
        <v>0</v>
      </c>
      <c r="BC55" t="b">
        <f>IF(AND(EXACT(Key!$C$43,$A25),EXACT(BC25,1)),TRUE(),FALSE())</f>
        <v>0</v>
      </c>
      <c r="BD55" t="b">
        <f>IF(AND(EXACT(Key!$C$43,$A25),EXACT(BD25,1)),TRUE(),FALSE())</f>
        <v>0</v>
      </c>
      <c r="BE55" t="b">
        <f>IF(AND(EXACT(Key!$C$43,$A25),EXACT(BE25,1)),TRUE(),FALSE())</f>
        <v>0</v>
      </c>
      <c r="BF55" t="b">
        <f>IF(AND(EXACT(Key!$C$43,$A25),EXACT(BF25,1)),TRUE(),FALSE())</f>
        <v>0</v>
      </c>
      <c r="BG55" t="b">
        <f>IF(AND(EXACT(Key!$C$43,$A25),EXACT(BG25,1)),TRUE(),FALSE())</f>
        <v>0</v>
      </c>
      <c r="BH55" t="b">
        <f>IF(AND(EXACT(Key!$C$43,$A25),EXACT(BH25,1)),TRUE(),FALSE())</f>
        <v>0</v>
      </c>
      <c r="BI55" t="b">
        <f>IF(AND(EXACT(Key!$C$43,$A25),EXACT(BI25,1)),TRUE(),FALSE())</f>
        <v>0</v>
      </c>
      <c r="BJ55" t="b">
        <f>IF(AND(EXACT(Key!$C$43,$A25),EXACT(BJ25,1)),TRUE(),FALSE())</f>
        <v>0</v>
      </c>
      <c r="BK55" t="b">
        <f>IF(AND(EXACT(Key!$C$43,$A25),EXACT(BK25,1)),TRUE(),FALSE())</f>
        <v>0</v>
      </c>
    </row>
    <row r="56" spans="1:63" x14ac:dyDescent="0.2">
      <c r="A56" s="74" t="s">
        <v>1164</v>
      </c>
      <c r="B56" t="b">
        <f>IF(AND(EXACT(Key!$C$43,$A26),EXACT(B26,1)),TRUE(),FALSE())</f>
        <v>0</v>
      </c>
      <c r="C56" t="b">
        <f>IF(AND(EXACT(Key!$C$43,$A26),EXACT(C26,1)),TRUE(),FALSE())</f>
        <v>0</v>
      </c>
      <c r="D56" t="b">
        <f>IF(AND(EXACT(Key!$C$43,$A26),EXACT(D26,1)),TRUE(),FALSE())</f>
        <v>0</v>
      </c>
      <c r="E56" t="b">
        <f>IF(AND(EXACT(Key!$C$43,$A26),EXACT(E26,1)),TRUE(),FALSE())</f>
        <v>0</v>
      </c>
      <c r="F56" t="b">
        <f>IF(AND(EXACT(Key!$C$43,$A26),EXACT(F26,1)),TRUE(),FALSE())</f>
        <v>0</v>
      </c>
      <c r="G56" t="b">
        <f>IF(AND(EXACT(Key!$C$43,$A26),EXACT(G26,1)),TRUE(),FALSE())</f>
        <v>0</v>
      </c>
      <c r="H56" t="b">
        <f>IF(AND(EXACT(Key!$C$43,$A26),EXACT(H26,1)),TRUE(),FALSE())</f>
        <v>0</v>
      </c>
      <c r="I56" t="b">
        <f>IF(AND(EXACT(Key!$C$43,$A26),EXACT(I26,1)),TRUE(),FALSE())</f>
        <v>0</v>
      </c>
      <c r="J56" t="b">
        <f>IF(AND(EXACT(Key!$C$43,$A26),EXACT(J26,1)),TRUE(),FALSE())</f>
        <v>0</v>
      </c>
      <c r="K56" t="b">
        <f>IF(AND(EXACT(Key!$C$43,$A26),EXACT(K26,1)),TRUE(),FALSE())</f>
        <v>0</v>
      </c>
      <c r="L56" t="b">
        <f>IF(AND(EXACT(Key!$C$43,$A26),EXACT(L26,1)),TRUE(),FALSE())</f>
        <v>0</v>
      </c>
      <c r="M56" t="b">
        <f>IF(AND(EXACT(Key!$C$43,$A26),EXACT(M26,1)),TRUE(),FALSE())</f>
        <v>0</v>
      </c>
      <c r="N56" t="b">
        <f>IF(AND(EXACT(Key!$C$43,$A26),EXACT(N26,1)),TRUE(),FALSE())</f>
        <v>0</v>
      </c>
      <c r="O56" t="b">
        <f>IF(AND(EXACT(Key!$C$43,$A26),EXACT(O26,1)),TRUE(),FALSE())</f>
        <v>0</v>
      </c>
      <c r="P56" t="b">
        <f>IF(AND(EXACT(Key!$C$43,$A26),EXACT(P26,1)),TRUE(),FALSE())</f>
        <v>0</v>
      </c>
      <c r="Q56" t="b">
        <f>IF(AND(EXACT(Key!$C$43,$A26),EXACT(Q26,1)),TRUE(),FALSE())</f>
        <v>0</v>
      </c>
      <c r="R56" t="b">
        <f>IF(AND(EXACT(Key!$C$43,$A26),EXACT(R26,1)),TRUE(),FALSE())</f>
        <v>0</v>
      </c>
      <c r="S56" t="b">
        <f>IF(AND(EXACT(Key!$C$43,$A26),EXACT(S26,1)),TRUE(),FALSE())</f>
        <v>0</v>
      </c>
      <c r="T56" t="b">
        <f>IF(AND(EXACT(Key!$C$43,$A26),EXACT(T26,1)),TRUE(),FALSE())</f>
        <v>0</v>
      </c>
      <c r="U56" t="b">
        <f>IF(AND(EXACT(Key!$C$43,$A26),EXACT(U26,1)),TRUE(),FALSE())</f>
        <v>0</v>
      </c>
      <c r="V56" t="b">
        <f>IF(AND(EXACT(Key!$C$43,$A26),EXACT(V26,1)),TRUE(),FALSE())</f>
        <v>0</v>
      </c>
      <c r="W56" t="b">
        <f>IF(AND(EXACT(Key!$C$43,$A26),EXACT(W26,1)),TRUE(),FALSE())</f>
        <v>0</v>
      </c>
      <c r="X56" t="b">
        <f>IF(AND(EXACT(Key!$C$43,$A26),EXACT(X26,1)),TRUE(),FALSE())</f>
        <v>0</v>
      </c>
      <c r="Y56" t="b">
        <f>IF(AND(EXACT(Key!$C$43,$A26),EXACT(Y26,1)),TRUE(),FALSE())</f>
        <v>0</v>
      </c>
      <c r="Z56" t="b">
        <f>IF(AND(EXACT(Key!$C$43,$A26),EXACT(Z26,1)),TRUE(),FALSE())</f>
        <v>0</v>
      </c>
      <c r="AA56" t="b">
        <f>IF(AND(EXACT(Key!$C$43,$A26),EXACT(AA26,1)),TRUE(),FALSE())</f>
        <v>0</v>
      </c>
      <c r="AB56" t="b">
        <f>IF(AND(EXACT(Key!$C$43,$A26),EXACT(AB26,1)),TRUE(),FALSE())</f>
        <v>0</v>
      </c>
      <c r="AC56" t="b">
        <f>IF(AND(EXACT(Key!$C$43,$A26),EXACT(AC26,1)),TRUE(),FALSE())</f>
        <v>0</v>
      </c>
      <c r="AD56" t="b">
        <f>IF(AND(EXACT(Key!$C$43,$A26),EXACT(AD26,1)),TRUE(),FALSE())</f>
        <v>0</v>
      </c>
      <c r="AE56" t="b">
        <f>IF(AND(EXACT(Key!$C$43,$A26),EXACT(AE26,1)),TRUE(),FALSE())</f>
        <v>0</v>
      </c>
      <c r="AF56" t="b">
        <f>IF(AND(EXACT(Key!$C$43,$A26),EXACT(AF26,1)),TRUE(),FALSE())</f>
        <v>0</v>
      </c>
      <c r="AG56" t="b">
        <f>IF(AND(EXACT(Key!$C$43,$A26),EXACT(AG26,1)),TRUE(),FALSE())</f>
        <v>0</v>
      </c>
      <c r="AH56" t="b">
        <f>IF(AND(EXACT(Key!$C$43,$A26),EXACT(AH26,1)),TRUE(),FALSE())</f>
        <v>0</v>
      </c>
      <c r="AI56" t="b">
        <f>IF(AND(EXACT(Key!$C$43,$A26),EXACT(AI26,1)),TRUE(),FALSE())</f>
        <v>0</v>
      </c>
      <c r="AJ56" t="b">
        <f>IF(AND(EXACT(Key!$C$43,$A26),EXACT(AJ26,1)),TRUE(),FALSE())</f>
        <v>0</v>
      </c>
      <c r="AK56" t="b">
        <f>IF(AND(EXACT(Key!$C$43,$A26),EXACT(AK26,1)),TRUE(),FALSE())</f>
        <v>0</v>
      </c>
      <c r="AL56" t="b">
        <f>IF(AND(EXACT(Key!$C$43,$A26),EXACT(AL26,1)),TRUE(),FALSE())</f>
        <v>0</v>
      </c>
      <c r="AM56" t="b">
        <f>IF(AND(EXACT(Key!$C$43,$A26),EXACT(AM26,1)),TRUE(),FALSE())</f>
        <v>0</v>
      </c>
      <c r="AN56" t="b">
        <f>IF(AND(EXACT(Key!$C$43,$A26),EXACT(AN26,1)),TRUE(),FALSE())</f>
        <v>0</v>
      </c>
      <c r="AO56" t="b">
        <f>IF(AND(EXACT(Key!$C$43,$A26),EXACT(AO26,1)),TRUE(),FALSE())</f>
        <v>0</v>
      </c>
      <c r="AP56" t="b">
        <f>IF(AND(EXACT(Key!$C$43,$A26),EXACT(AP26,1)),TRUE(),FALSE())</f>
        <v>0</v>
      </c>
      <c r="AQ56" t="b">
        <f>IF(AND(EXACT(Key!$C$43,$A26),EXACT(AQ26,1)),TRUE(),FALSE())</f>
        <v>0</v>
      </c>
      <c r="AR56" t="b">
        <f>IF(AND(EXACT(Key!$C$43,$A26),EXACT(AR26,1)),TRUE(),FALSE())</f>
        <v>0</v>
      </c>
      <c r="AS56" t="b">
        <f>IF(AND(EXACT(Key!$C$43,$A26),EXACT(AS26,1)),TRUE(),FALSE())</f>
        <v>0</v>
      </c>
      <c r="AT56" t="b">
        <f>IF(AND(EXACT(Key!$C$43,$A26),EXACT(AT26,1)),TRUE(),FALSE())</f>
        <v>0</v>
      </c>
      <c r="AU56" t="b">
        <f>IF(AND(EXACT(Key!$C$43,$A26),EXACT(AU26,1)),TRUE(),FALSE())</f>
        <v>0</v>
      </c>
      <c r="AV56" t="b">
        <f>IF(AND(EXACT(Key!$C$43,$A26),EXACT(AV26,1)),TRUE(),FALSE())</f>
        <v>0</v>
      </c>
      <c r="AW56" t="b">
        <f>IF(AND(EXACT(Key!$C$43,$A26),EXACT(AW26,1)),TRUE(),FALSE())</f>
        <v>0</v>
      </c>
      <c r="AX56" t="b">
        <f>IF(AND(EXACT(Key!$C$43,$A26),EXACT(AX26,1)),TRUE(),FALSE())</f>
        <v>0</v>
      </c>
      <c r="AY56" t="b">
        <f>IF(AND(EXACT(Key!$C$43,$A26),EXACT(AY26,1)),TRUE(),FALSE())</f>
        <v>0</v>
      </c>
      <c r="AZ56" t="b">
        <f>IF(AND(EXACT(Key!$C$43,$A26),EXACT(AZ26,1)),TRUE(),FALSE())</f>
        <v>0</v>
      </c>
      <c r="BA56" t="b">
        <f>IF(AND(EXACT(Key!$C$43,$A26),EXACT(BA26,1)),TRUE(),FALSE())</f>
        <v>0</v>
      </c>
      <c r="BB56" t="b">
        <f>IF(AND(EXACT(Key!$C$43,$A26),EXACT(BB26,1)),TRUE(),FALSE())</f>
        <v>0</v>
      </c>
      <c r="BC56" t="b">
        <f>IF(AND(EXACT(Key!$C$43,$A26),EXACT(BC26,1)),TRUE(),FALSE())</f>
        <v>0</v>
      </c>
      <c r="BD56" t="b">
        <f>IF(AND(EXACT(Key!$C$43,$A26),EXACT(BD26,1)),TRUE(),FALSE())</f>
        <v>0</v>
      </c>
      <c r="BE56" t="b">
        <f>IF(AND(EXACT(Key!$C$43,$A26),EXACT(BE26,1)),TRUE(),FALSE())</f>
        <v>0</v>
      </c>
      <c r="BF56" t="b">
        <f>IF(AND(EXACT(Key!$C$43,$A26),EXACT(BF26,1)),TRUE(),FALSE())</f>
        <v>0</v>
      </c>
      <c r="BG56" t="b">
        <f>IF(AND(EXACT(Key!$C$43,$A26),EXACT(BG26,1)),TRUE(),FALSE())</f>
        <v>0</v>
      </c>
      <c r="BH56" t="b">
        <f>IF(AND(EXACT(Key!$C$43,$A26),EXACT(BH26,1)),TRUE(),FALSE())</f>
        <v>0</v>
      </c>
      <c r="BI56" t="b">
        <f>IF(AND(EXACT(Key!$C$43,$A26),EXACT(BI26,1)),TRUE(),FALSE())</f>
        <v>0</v>
      </c>
      <c r="BJ56" t="b">
        <f>IF(AND(EXACT(Key!$C$43,$A26),EXACT(BJ26,1)),TRUE(),FALSE())</f>
        <v>0</v>
      </c>
      <c r="BK56" t="b">
        <f>IF(AND(EXACT(Key!$C$43,$A26),EXACT(BK26,1)),TRUE(),FALSE())</f>
        <v>0</v>
      </c>
    </row>
    <row r="57" spans="1:63" x14ac:dyDescent="0.2">
      <c r="A57" s="74" t="s">
        <v>1165</v>
      </c>
      <c r="B57" t="b">
        <f>IF(AND(EXACT(Key!$C$43,$A27),EXACT(B27,1)),TRUE(),FALSE())</f>
        <v>0</v>
      </c>
      <c r="C57" t="b">
        <f>IF(AND(EXACT(Key!$C$43,$A27),EXACT(C27,1)),TRUE(),FALSE())</f>
        <v>0</v>
      </c>
      <c r="D57" t="b">
        <f>IF(AND(EXACT(Key!$C$43,$A27),EXACT(D27,1)),TRUE(),FALSE())</f>
        <v>0</v>
      </c>
      <c r="E57" t="b">
        <f>IF(AND(EXACT(Key!$C$43,$A27),EXACT(E27,1)),TRUE(),FALSE())</f>
        <v>0</v>
      </c>
      <c r="F57" t="b">
        <f>IF(AND(EXACT(Key!$C$43,$A27),EXACT(F27,1)),TRUE(),FALSE())</f>
        <v>0</v>
      </c>
      <c r="G57" t="b">
        <f>IF(AND(EXACT(Key!$C$43,$A27),EXACT(G27,1)),TRUE(),FALSE())</f>
        <v>0</v>
      </c>
      <c r="H57" t="b">
        <f>IF(AND(EXACT(Key!$C$43,$A27),EXACT(H27,1)),TRUE(),FALSE())</f>
        <v>0</v>
      </c>
      <c r="I57" t="b">
        <f>IF(AND(EXACT(Key!$C$43,$A27),EXACT(I27,1)),TRUE(),FALSE())</f>
        <v>0</v>
      </c>
      <c r="J57" t="b">
        <f>IF(AND(EXACT(Key!$C$43,$A27),EXACT(J27,1)),TRUE(),FALSE())</f>
        <v>0</v>
      </c>
      <c r="K57" t="b">
        <f>IF(AND(EXACT(Key!$C$43,$A27),EXACT(K27,1)),TRUE(),FALSE())</f>
        <v>0</v>
      </c>
      <c r="L57" t="b">
        <f>IF(AND(EXACT(Key!$C$43,$A27),EXACT(L27,1)),TRUE(),FALSE())</f>
        <v>0</v>
      </c>
      <c r="M57" t="b">
        <f>IF(AND(EXACT(Key!$C$43,$A27),EXACT(M27,1)),TRUE(),FALSE())</f>
        <v>0</v>
      </c>
      <c r="N57" t="b">
        <f>IF(AND(EXACT(Key!$C$43,$A27),EXACT(N27,1)),TRUE(),FALSE())</f>
        <v>0</v>
      </c>
      <c r="O57" t="b">
        <f>IF(AND(EXACT(Key!$C$43,$A27),EXACT(O27,1)),TRUE(),FALSE())</f>
        <v>0</v>
      </c>
      <c r="P57" t="b">
        <f>IF(AND(EXACT(Key!$C$43,$A27),EXACT(P27,1)),TRUE(),FALSE())</f>
        <v>0</v>
      </c>
      <c r="Q57" t="b">
        <f>IF(AND(EXACT(Key!$C$43,$A27),EXACT(Q27,1)),TRUE(),FALSE())</f>
        <v>0</v>
      </c>
      <c r="R57" t="b">
        <f>IF(AND(EXACT(Key!$C$43,$A27),EXACT(R27,1)),TRUE(),FALSE())</f>
        <v>0</v>
      </c>
      <c r="S57" t="b">
        <f>IF(AND(EXACT(Key!$C$43,$A27),EXACT(S27,1)),TRUE(),FALSE())</f>
        <v>0</v>
      </c>
      <c r="T57" t="b">
        <f>IF(AND(EXACT(Key!$C$43,$A27),EXACT(T27,1)),TRUE(),FALSE())</f>
        <v>0</v>
      </c>
      <c r="U57" t="b">
        <f>IF(AND(EXACT(Key!$C$43,$A27),EXACT(U27,1)),TRUE(),FALSE())</f>
        <v>0</v>
      </c>
      <c r="V57" t="b">
        <f>IF(AND(EXACT(Key!$C$43,$A27),EXACT(V27,1)),TRUE(),FALSE())</f>
        <v>0</v>
      </c>
      <c r="W57" t="b">
        <f>IF(AND(EXACT(Key!$C$43,$A27),EXACT(W27,1)),TRUE(),FALSE())</f>
        <v>0</v>
      </c>
      <c r="X57" t="b">
        <f>IF(AND(EXACT(Key!$C$43,$A27),EXACT(X27,1)),TRUE(),FALSE())</f>
        <v>0</v>
      </c>
      <c r="Y57" t="b">
        <f>IF(AND(EXACT(Key!$C$43,$A27),EXACT(Y27,1)),TRUE(),FALSE())</f>
        <v>0</v>
      </c>
      <c r="Z57" t="b">
        <f>IF(AND(EXACT(Key!$C$43,$A27),EXACT(Z27,1)),TRUE(),FALSE())</f>
        <v>0</v>
      </c>
      <c r="AA57" t="b">
        <f>IF(AND(EXACT(Key!$C$43,$A27),EXACT(AA27,1)),TRUE(),FALSE())</f>
        <v>0</v>
      </c>
      <c r="AB57" t="b">
        <f>IF(AND(EXACT(Key!$C$43,$A27),EXACT(AB27,1)),TRUE(),FALSE())</f>
        <v>0</v>
      </c>
      <c r="AC57" t="b">
        <f>IF(AND(EXACT(Key!$C$43,$A27),EXACT(AC27,1)),TRUE(),FALSE())</f>
        <v>0</v>
      </c>
      <c r="AD57" t="b">
        <f>IF(AND(EXACT(Key!$C$43,$A27),EXACT(AD27,1)),TRUE(),FALSE())</f>
        <v>0</v>
      </c>
      <c r="AE57" t="b">
        <f>IF(AND(EXACT(Key!$C$43,$A27),EXACT(AE27,1)),TRUE(),FALSE())</f>
        <v>0</v>
      </c>
      <c r="AF57" t="b">
        <f>IF(AND(EXACT(Key!$C$43,$A27),EXACT(AF27,1)),TRUE(),FALSE())</f>
        <v>0</v>
      </c>
      <c r="AG57" t="b">
        <f>IF(AND(EXACT(Key!$C$43,$A27),EXACT(AG27,1)),TRUE(),FALSE())</f>
        <v>0</v>
      </c>
      <c r="AH57" t="b">
        <f>IF(AND(EXACT(Key!$C$43,$A27),EXACT(AH27,1)),TRUE(),FALSE())</f>
        <v>0</v>
      </c>
      <c r="AI57" t="b">
        <f>IF(AND(EXACT(Key!$C$43,$A27),EXACT(AI27,1)),TRUE(),FALSE())</f>
        <v>0</v>
      </c>
      <c r="AJ57" t="b">
        <f>IF(AND(EXACT(Key!$C$43,$A27),EXACT(AJ27,1)),TRUE(),FALSE())</f>
        <v>0</v>
      </c>
      <c r="AK57" t="b">
        <f>IF(AND(EXACT(Key!$C$43,$A27),EXACT(AK27,1)),TRUE(),FALSE())</f>
        <v>0</v>
      </c>
      <c r="AL57" t="b">
        <f>IF(AND(EXACT(Key!$C$43,$A27),EXACT(AL27,1)),TRUE(),FALSE())</f>
        <v>0</v>
      </c>
      <c r="AM57" t="b">
        <f>IF(AND(EXACT(Key!$C$43,$A27),EXACT(AM27,1)),TRUE(),FALSE())</f>
        <v>0</v>
      </c>
      <c r="AN57" t="b">
        <f>IF(AND(EXACT(Key!$C$43,$A27),EXACT(AN27,1)),TRUE(),FALSE())</f>
        <v>0</v>
      </c>
      <c r="AO57" t="b">
        <f>IF(AND(EXACT(Key!$C$43,$A27),EXACT(AO27,1)),TRUE(),FALSE())</f>
        <v>0</v>
      </c>
      <c r="AP57" t="b">
        <f>IF(AND(EXACT(Key!$C$43,$A27),EXACT(AP27,1)),TRUE(),FALSE())</f>
        <v>0</v>
      </c>
      <c r="AQ57" t="b">
        <f>IF(AND(EXACT(Key!$C$43,$A27),EXACT(AQ27,1)),TRUE(),FALSE())</f>
        <v>0</v>
      </c>
      <c r="AR57" t="b">
        <f>IF(AND(EXACT(Key!$C$43,$A27),EXACT(AR27,1)),TRUE(),FALSE())</f>
        <v>0</v>
      </c>
      <c r="AS57" t="b">
        <f>IF(AND(EXACT(Key!$C$43,$A27),EXACT(AS27,1)),TRUE(),FALSE())</f>
        <v>0</v>
      </c>
      <c r="AT57" t="b">
        <f>IF(AND(EXACT(Key!$C$43,$A27),EXACT(AT27,1)),TRUE(),FALSE())</f>
        <v>0</v>
      </c>
      <c r="AU57" t="b">
        <f>IF(AND(EXACT(Key!$C$43,$A27),EXACT(AU27,1)),TRUE(),FALSE())</f>
        <v>0</v>
      </c>
      <c r="AV57" t="b">
        <f>IF(AND(EXACT(Key!$C$43,$A27),EXACT(AV27,1)),TRUE(),FALSE())</f>
        <v>0</v>
      </c>
      <c r="AW57" t="b">
        <f>IF(AND(EXACT(Key!$C$43,$A27),EXACT(AW27,1)),TRUE(),FALSE())</f>
        <v>0</v>
      </c>
      <c r="AX57" t="b">
        <f>IF(AND(EXACT(Key!$C$43,$A27),EXACT(AX27,1)),TRUE(),FALSE())</f>
        <v>0</v>
      </c>
      <c r="AY57" t="b">
        <f>IF(AND(EXACT(Key!$C$43,$A27),EXACT(AY27,1)),TRUE(),FALSE())</f>
        <v>0</v>
      </c>
      <c r="AZ57" t="b">
        <f>IF(AND(EXACT(Key!$C$43,$A27),EXACT(AZ27,1)),TRUE(),FALSE())</f>
        <v>0</v>
      </c>
      <c r="BA57" t="b">
        <f>IF(AND(EXACT(Key!$C$43,$A27),EXACT(BA27,1)),TRUE(),FALSE())</f>
        <v>0</v>
      </c>
      <c r="BB57" t="b">
        <f>IF(AND(EXACT(Key!$C$43,$A27),EXACT(BB27,1)),TRUE(),FALSE())</f>
        <v>0</v>
      </c>
      <c r="BC57" t="b">
        <f>IF(AND(EXACT(Key!$C$43,$A27),EXACT(BC27,1)),TRUE(),FALSE())</f>
        <v>0</v>
      </c>
      <c r="BD57" t="b">
        <f>IF(AND(EXACT(Key!$C$43,$A27),EXACT(BD27,1)),TRUE(),FALSE())</f>
        <v>0</v>
      </c>
      <c r="BE57" t="b">
        <f>IF(AND(EXACT(Key!$C$43,$A27),EXACT(BE27,1)),TRUE(),FALSE())</f>
        <v>0</v>
      </c>
      <c r="BF57" t="b">
        <f>IF(AND(EXACT(Key!$C$43,$A27),EXACT(BF27,1)),TRUE(),FALSE())</f>
        <v>0</v>
      </c>
      <c r="BG57" t="b">
        <f>IF(AND(EXACT(Key!$C$43,$A27),EXACT(BG27,1)),TRUE(),FALSE())</f>
        <v>0</v>
      </c>
      <c r="BH57" t="b">
        <f>IF(AND(EXACT(Key!$C$43,$A27),EXACT(BH27,1)),TRUE(),FALSE())</f>
        <v>0</v>
      </c>
      <c r="BI57" t="b">
        <f>IF(AND(EXACT(Key!$C$43,$A27),EXACT(BI27,1)),TRUE(),FALSE())</f>
        <v>0</v>
      </c>
      <c r="BJ57" t="b">
        <f>IF(AND(EXACT(Key!$C$43,$A27),EXACT(BJ27,1)),TRUE(),FALSE())</f>
        <v>0</v>
      </c>
      <c r="BK57" t="b">
        <f>IF(AND(EXACT(Key!$C$43,$A27),EXACT(BK27,1)),TRUE(),FALSE())</f>
        <v>0</v>
      </c>
    </row>
    <row r="58" spans="1:63" x14ac:dyDescent="0.2">
      <c r="A58" s="74" t="s">
        <v>1166</v>
      </c>
      <c r="B58" t="b">
        <f>IF(AND(EXACT(Key!$C$43,$A28),EXACT(B28,1)),TRUE(),FALSE())</f>
        <v>0</v>
      </c>
      <c r="C58" t="b">
        <f>IF(AND(EXACT(Key!$C$43,$A28),EXACT(C28,1)),TRUE(),FALSE())</f>
        <v>0</v>
      </c>
      <c r="D58" t="b">
        <f>IF(AND(EXACT(Key!$C$43,$A28),EXACT(D28,1)),TRUE(),FALSE())</f>
        <v>0</v>
      </c>
      <c r="E58" t="b">
        <f>IF(AND(EXACT(Key!$C$43,$A28),EXACT(E28,1)),TRUE(),FALSE())</f>
        <v>0</v>
      </c>
      <c r="F58" t="b">
        <f>IF(AND(EXACT(Key!$C$43,$A28),EXACT(F28,1)),TRUE(),FALSE())</f>
        <v>0</v>
      </c>
      <c r="G58" t="b">
        <f>IF(AND(EXACT(Key!$C$43,$A28),EXACT(G28,1)),TRUE(),FALSE())</f>
        <v>0</v>
      </c>
      <c r="H58" t="b">
        <f>IF(AND(EXACT(Key!$C$43,$A28),EXACT(H28,1)),TRUE(),FALSE())</f>
        <v>0</v>
      </c>
      <c r="I58" t="b">
        <f>IF(AND(EXACT(Key!$C$43,$A28),EXACT(I28,1)),TRUE(),FALSE())</f>
        <v>0</v>
      </c>
      <c r="J58" t="b">
        <f>IF(AND(EXACT(Key!$C$43,$A28),EXACT(J28,1)),TRUE(),FALSE())</f>
        <v>0</v>
      </c>
      <c r="K58" t="b">
        <f>IF(AND(EXACT(Key!$C$43,$A28),EXACT(K28,1)),TRUE(),FALSE())</f>
        <v>0</v>
      </c>
      <c r="L58" t="b">
        <f>IF(AND(EXACT(Key!$C$43,$A28),EXACT(L28,1)),TRUE(),FALSE())</f>
        <v>0</v>
      </c>
      <c r="M58" t="b">
        <f>IF(AND(EXACT(Key!$C$43,$A28),EXACT(M28,1)),TRUE(),FALSE())</f>
        <v>0</v>
      </c>
      <c r="N58" t="b">
        <f>IF(AND(EXACT(Key!$C$43,$A28),EXACT(N28,1)),TRUE(),FALSE())</f>
        <v>0</v>
      </c>
      <c r="O58" t="b">
        <f>IF(AND(EXACT(Key!$C$43,$A28),EXACT(O28,1)),TRUE(),FALSE())</f>
        <v>0</v>
      </c>
      <c r="P58" t="b">
        <f>IF(AND(EXACT(Key!$C$43,$A28),EXACT(P28,1)),TRUE(),FALSE())</f>
        <v>0</v>
      </c>
      <c r="Q58" t="b">
        <f>IF(AND(EXACT(Key!$C$43,$A28),EXACT(Q28,1)),TRUE(),FALSE())</f>
        <v>0</v>
      </c>
      <c r="R58" t="b">
        <f>IF(AND(EXACT(Key!$C$43,$A28),EXACT(R28,1)),TRUE(),FALSE())</f>
        <v>0</v>
      </c>
      <c r="S58" t="b">
        <f>IF(AND(EXACT(Key!$C$43,$A28),EXACT(S28,1)),TRUE(),FALSE())</f>
        <v>0</v>
      </c>
      <c r="T58" t="b">
        <f>IF(AND(EXACT(Key!$C$43,$A28),EXACT(T28,1)),TRUE(),FALSE())</f>
        <v>0</v>
      </c>
      <c r="U58" t="b">
        <f>IF(AND(EXACT(Key!$C$43,$A28),EXACT(U28,1)),TRUE(),FALSE())</f>
        <v>0</v>
      </c>
      <c r="V58" t="b">
        <f>IF(AND(EXACT(Key!$C$43,$A28),EXACT(V28,1)),TRUE(),FALSE())</f>
        <v>0</v>
      </c>
      <c r="W58" t="b">
        <f>IF(AND(EXACT(Key!$C$43,$A28),EXACT(W28,1)),TRUE(),FALSE())</f>
        <v>0</v>
      </c>
      <c r="X58" t="b">
        <f>IF(AND(EXACT(Key!$C$43,$A28),EXACT(X28,1)),TRUE(),FALSE())</f>
        <v>0</v>
      </c>
      <c r="Y58" t="b">
        <f>IF(AND(EXACT(Key!$C$43,$A28),EXACT(Y28,1)),TRUE(),FALSE())</f>
        <v>0</v>
      </c>
      <c r="Z58" t="b">
        <f>IF(AND(EXACT(Key!$C$43,$A28),EXACT(Z28,1)),TRUE(),FALSE())</f>
        <v>0</v>
      </c>
      <c r="AA58" t="b">
        <f>IF(AND(EXACT(Key!$C$43,$A28),EXACT(AA28,1)),TRUE(),FALSE())</f>
        <v>0</v>
      </c>
      <c r="AB58" t="b">
        <f>IF(AND(EXACT(Key!$C$43,$A28),EXACT(AB28,1)),TRUE(),FALSE())</f>
        <v>0</v>
      </c>
      <c r="AC58" t="b">
        <f>IF(AND(EXACT(Key!$C$43,$A28),EXACT(AC28,1)),TRUE(),FALSE())</f>
        <v>0</v>
      </c>
      <c r="AD58" t="b">
        <f>IF(AND(EXACT(Key!$C$43,$A28),EXACT(AD28,1)),TRUE(),FALSE())</f>
        <v>0</v>
      </c>
      <c r="AE58" t="b">
        <f>IF(AND(EXACT(Key!$C$43,$A28),EXACT(AE28,1)),TRUE(),FALSE())</f>
        <v>0</v>
      </c>
      <c r="AF58" t="b">
        <f>IF(AND(EXACT(Key!$C$43,$A28),EXACT(AF28,1)),TRUE(),FALSE())</f>
        <v>0</v>
      </c>
      <c r="AG58" t="b">
        <f>IF(AND(EXACT(Key!$C$43,$A28),EXACT(AG28,1)),TRUE(),FALSE())</f>
        <v>0</v>
      </c>
      <c r="AH58" t="b">
        <f>IF(AND(EXACT(Key!$C$43,$A28),EXACT(AH28,1)),TRUE(),FALSE())</f>
        <v>0</v>
      </c>
      <c r="AI58" t="b">
        <f>IF(AND(EXACT(Key!$C$43,$A28),EXACT(AI28,1)),TRUE(),FALSE())</f>
        <v>0</v>
      </c>
      <c r="AJ58" t="b">
        <f>IF(AND(EXACT(Key!$C$43,$A28),EXACT(AJ28,1)),TRUE(),FALSE())</f>
        <v>0</v>
      </c>
      <c r="AK58" t="b">
        <f>IF(AND(EXACT(Key!$C$43,$A28),EXACT(AK28,1)),TRUE(),FALSE())</f>
        <v>0</v>
      </c>
      <c r="AL58" t="b">
        <f>IF(AND(EXACT(Key!$C$43,$A28),EXACT(AL28,1)),TRUE(),FALSE())</f>
        <v>0</v>
      </c>
      <c r="AM58" t="b">
        <f>IF(AND(EXACT(Key!$C$43,$A28),EXACT(AM28,1)),TRUE(),FALSE())</f>
        <v>0</v>
      </c>
      <c r="AN58" t="b">
        <f>IF(AND(EXACT(Key!$C$43,$A28),EXACT(AN28,1)),TRUE(),FALSE())</f>
        <v>0</v>
      </c>
      <c r="AO58" t="b">
        <f>IF(AND(EXACT(Key!$C$43,$A28),EXACT(AO28,1)),TRUE(),FALSE())</f>
        <v>0</v>
      </c>
      <c r="AP58" t="b">
        <f>IF(AND(EXACT(Key!$C$43,$A28),EXACT(AP28,1)),TRUE(),FALSE())</f>
        <v>0</v>
      </c>
      <c r="AQ58" t="b">
        <f>IF(AND(EXACT(Key!$C$43,$A28),EXACT(AQ28,1)),TRUE(),FALSE())</f>
        <v>0</v>
      </c>
      <c r="AR58" t="b">
        <f>IF(AND(EXACT(Key!$C$43,$A28),EXACT(AR28,1)),TRUE(),FALSE())</f>
        <v>0</v>
      </c>
      <c r="AS58" t="b">
        <f>IF(AND(EXACT(Key!$C$43,$A28),EXACT(AS28,1)),TRUE(),FALSE())</f>
        <v>0</v>
      </c>
      <c r="AT58" t="b">
        <f>IF(AND(EXACT(Key!$C$43,$A28),EXACT(AT28,1)),TRUE(),FALSE())</f>
        <v>0</v>
      </c>
      <c r="AU58" t="b">
        <f>IF(AND(EXACT(Key!$C$43,$A28),EXACT(AU28,1)),TRUE(),FALSE())</f>
        <v>0</v>
      </c>
      <c r="AV58" t="b">
        <f>IF(AND(EXACT(Key!$C$43,$A28),EXACT(AV28,1)),TRUE(),FALSE())</f>
        <v>0</v>
      </c>
      <c r="AW58" t="b">
        <f>IF(AND(EXACT(Key!$C$43,$A28),EXACT(AW28,1)),TRUE(),FALSE())</f>
        <v>0</v>
      </c>
      <c r="AX58" t="b">
        <f>IF(AND(EXACT(Key!$C$43,$A28),EXACT(AX28,1)),TRUE(),FALSE())</f>
        <v>0</v>
      </c>
      <c r="AY58" t="b">
        <f>IF(AND(EXACT(Key!$C$43,$A28),EXACT(AY28,1)),TRUE(),FALSE())</f>
        <v>0</v>
      </c>
      <c r="AZ58" t="b">
        <f>IF(AND(EXACT(Key!$C$43,$A28),EXACT(AZ28,1)),TRUE(),FALSE())</f>
        <v>0</v>
      </c>
      <c r="BA58" t="b">
        <f>IF(AND(EXACT(Key!$C$43,$A28),EXACT(BA28,1)),TRUE(),FALSE())</f>
        <v>0</v>
      </c>
      <c r="BB58" t="b">
        <f>IF(AND(EXACT(Key!$C$43,$A28),EXACT(BB28,1)),TRUE(),FALSE())</f>
        <v>0</v>
      </c>
      <c r="BC58" t="b">
        <f>IF(AND(EXACT(Key!$C$43,$A28),EXACT(BC28,1)),TRUE(),FALSE())</f>
        <v>0</v>
      </c>
      <c r="BD58" t="b">
        <f>IF(AND(EXACT(Key!$C$43,$A28),EXACT(BD28,1)),TRUE(),FALSE())</f>
        <v>0</v>
      </c>
      <c r="BE58" t="b">
        <f>IF(AND(EXACT(Key!$C$43,$A28),EXACT(BE28,1)),TRUE(),FALSE())</f>
        <v>0</v>
      </c>
      <c r="BF58" t="b">
        <f>IF(AND(EXACT(Key!$C$43,$A28),EXACT(BF28,1)),TRUE(),FALSE())</f>
        <v>0</v>
      </c>
      <c r="BG58" t="b">
        <f>IF(AND(EXACT(Key!$C$43,$A28),EXACT(BG28,1)),TRUE(),FALSE())</f>
        <v>0</v>
      </c>
      <c r="BH58" t="b">
        <f>IF(AND(EXACT(Key!$C$43,$A28),EXACT(BH28,1)),TRUE(),FALSE())</f>
        <v>0</v>
      </c>
      <c r="BI58" t="b">
        <f>IF(AND(EXACT(Key!$C$43,$A28),EXACT(BI28,1)),TRUE(),FALSE())</f>
        <v>0</v>
      </c>
      <c r="BJ58" t="b">
        <f>IF(AND(EXACT(Key!$C$43,$A28),EXACT(BJ28,1)),TRUE(),FALSE())</f>
        <v>0</v>
      </c>
      <c r="BK58" t="b">
        <f>IF(AND(EXACT(Key!$C$43,$A28),EXACT(BK28,1)),TRUE(),FALSE())</f>
        <v>0</v>
      </c>
    </row>
    <row r="59" spans="1:63" x14ac:dyDescent="0.2">
      <c r="A59" s="74" t="s">
        <v>1167</v>
      </c>
      <c r="B59" t="b">
        <f>IF(AND(EXACT(Key!$C$43,$A29),EXACT(B29,1)),TRUE(),FALSE())</f>
        <v>0</v>
      </c>
      <c r="C59" t="b">
        <f>IF(AND(EXACT(Key!$C$43,$A29),EXACT(C29,1)),TRUE(),FALSE())</f>
        <v>0</v>
      </c>
      <c r="D59" t="b">
        <f>IF(AND(EXACT(Key!$C$43,$A29),EXACT(D29,1)),TRUE(),FALSE())</f>
        <v>0</v>
      </c>
      <c r="E59" t="b">
        <f>IF(AND(EXACT(Key!$C$43,$A29),EXACT(E29,1)),TRUE(),FALSE())</f>
        <v>0</v>
      </c>
      <c r="F59" t="b">
        <f>IF(AND(EXACT(Key!$C$43,$A29),EXACT(F29,1)),TRUE(),FALSE())</f>
        <v>0</v>
      </c>
      <c r="G59" t="b">
        <f>IF(AND(EXACT(Key!$C$43,$A29),EXACT(G29,1)),TRUE(),FALSE())</f>
        <v>0</v>
      </c>
      <c r="H59" t="b">
        <f>IF(AND(EXACT(Key!$C$43,$A29),EXACT(H29,1)),TRUE(),FALSE())</f>
        <v>0</v>
      </c>
      <c r="I59" t="b">
        <f>IF(AND(EXACT(Key!$C$43,$A29),EXACT(I29,1)),TRUE(),FALSE())</f>
        <v>0</v>
      </c>
      <c r="J59" t="b">
        <f>IF(AND(EXACT(Key!$C$43,$A29),EXACT(J29,1)),TRUE(),FALSE())</f>
        <v>0</v>
      </c>
      <c r="K59" t="b">
        <f>IF(AND(EXACT(Key!$C$43,$A29),EXACT(K29,1)),TRUE(),FALSE())</f>
        <v>0</v>
      </c>
      <c r="L59" t="b">
        <f>IF(AND(EXACT(Key!$C$43,$A29),EXACT(L29,1)),TRUE(),FALSE())</f>
        <v>0</v>
      </c>
      <c r="M59" t="b">
        <f>IF(AND(EXACT(Key!$C$43,$A29),EXACT(M29,1)),TRUE(),FALSE())</f>
        <v>0</v>
      </c>
      <c r="N59" t="b">
        <f>IF(AND(EXACT(Key!$C$43,$A29),EXACT(N29,1)),TRUE(),FALSE())</f>
        <v>0</v>
      </c>
      <c r="O59" t="b">
        <f>IF(AND(EXACT(Key!$C$43,$A29),EXACT(O29,1)),TRUE(),FALSE())</f>
        <v>0</v>
      </c>
      <c r="P59" t="b">
        <f>IF(AND(EXACT(Key!$C$43,$A29),EXACT(P29,1)),TRUE(),FALSE())</f>
        <v>0</v>
      </c>
      <c r="Q59" t="b">
        <f>IF(AND(EXACT(Key!$C$43,$A29),EXACT(Q29,1)),TRUE(),FALSE())</f>
        <v>0</v>
      </c>
      <c r="R59" t="b">
        <f>IF(AND(EXACT(Key!$C$43,$A29),EXACT(R29,1)),TRUE(),FALSE())</f>
        <v>0</v>
      </c>
      <c r="S59" t="b">
        <f>IF(AND(EXACT(Key!$C$43,$A29),EXACT(S29,1)),TRUE(),FALSE())</f>
        <v>0</v>
      </c>
      <c r="T59" t="b">
        <f>IF(AND(EXACT(Key!$C$43,$A29),EXACT(T29,1)),TRUE(),FALSE())</f>
        <v>0</v>
      </c>
      <c r="U59" t="b">
        <f>IF(AND(EXACT(Key!$C$43,$A29),EXACT(U29,1)),TRUE(),FALSE())</f>
        <v>0</v>
      </c>
      <c r="V59" t="b">
        <f>IF(AND(EXACT(Key!$C$43,$A29),EXACT(V29,1)),TRUE(),FALSE())</f>
        <v>0</v>
      </c>
      <c r="W59" t="b">
        <f>IF(AND(EXACT(Key!$C$43,$A29),EXACT(W29,1)),TRUE(),FALSE())</f>
        <v>0</v>
      </c>
      <c r="X59" t="b">
        <f>IF(AND(EXACT(Key!$C$43,$A29),EXACT(X29,1)),TRUE(),FALSE())</f>
        <v>0</v>
      </c>
      <c r="Y59" t="b">
        <f>IF(AND(EXACT(Key!$C$43,$A29),EXACT(Y29,1)),TRUE(),FALSE())</f>
        <v>0</v>
      </c>
      <c r="Z59" t="b">
        <f>IF(AND(EXACT(Key!$C$43,$A29),EXACT(Z29,1)),TRUE(),FALSE())</f>
        <v>0</v>
      </c>
      <c r="AA59" t="b">
        <f>IF(AND(EXACT(Key!$C$43,$A29),EXACT(AA29,1)),TRUE(),FALSE())</f>
        <v>0</v>
      </c>
      <c r="AB59" t="b">
        <f>IF(AND(EXACT(Key!$C$43,$A29),EXACT(AB29,1)),TRUE(),FALSE())</f>
        <v>0</v>
      </c>
      <c r="AC59" t="b">
        <f>IF(AND(EXACT(Key!$C$43,$A29),EXACT(AC29,1)),TRUE(),FALSE())</f>
        <v>0</v>
      </c>
      <c r="AD59" t="b">
        <f>IF(AND(EXACT(Key!$C$43,$A29),EXACT(AD29,1)),TRUE(),FALSE())</f>
        <v>0</v>
      </c>
      <c r="AE59" t="b">
        <f>IF(AND(EXACT(Key!$C$43,$A29),EXACT(AE29,1)),TRUE(),FALSE())</f>
        <v>0</v>
      </c>
      <c r="AF59" t="b">
        <f>IF(AND(EXACT(Key!$C$43,$A29),EXACT(AF29,1)),TRUE(),FALSE())</f>
        <v>0</v>
      </c>
      <c r="AG59" t="b">
        <f>IF(AND(EXACT(Key!$C$43,$A29),EXACT(AG29,1)),TRUE(),FALSE())</f>
        <v>0</v>
      </c>
      <c r="AH59" t="b">
        <f>IF(AND(EXACT(Key!$C$43,$A29),EXACT(AH29,1)),TRUE(),FALSE())</f>
        <v>0</v>
      </c>
      <c r="AI59" t="b">
        <f>IF(AND(EXACT(Key!$C$43,$A29),EXACT(AI29,1)),TRUE(),FALSE())</f>
        <v>0</v>
      </c>
      <c r="AJ59" t="b">
        <f>IF(AND(EXACT(Key!$C$43,$A29),EXACT(AJ29,1)),TRUE(),FALSE())</f>
        <v>0</v>
      </c>
      <c r="AK59" t="b">
        <f>IF(AND(EXACT(Key!$C$43,$A29),EXACT(AK29,1)),TRUE(),FALSE())</f>
        <v>0</v>
      </c>
      <c r="AL59" t="b">
        <f>IF(AND(EXACT(Key!$C$43,$A29),EXACT(AL29,1)),TRUE(),FALSE())</f>
        <v>0</v>
      </c>
      <c r="AM59" t="b">
        <f>IF(AND(EXACT(Key!$C$43,$A29),EXACT(AM29,1)),TRUE(),FALSE())</f>
        <v>0</v>
      </c>
      <c r="AN59" t="b">
        <f>IF(AND(EXACT(Key!$C$43,$A29),EXACT(AN29,1)),TRUE(),FALSE())</f>
        <v>0</v>
      </c>
      <c r="AO59" t="b">
        <f>IF(AND(EXACT(Key!$C$43,$A29),EXACT(AO29,1)),TRUE(),FALSE())</f>
        <v>0</v>
      </c>
      <c r="AP59" t="b">
        <f>IF(AND(EXACT(Key!$C$43,$A29),EXACT(AP29,1)),TRUE(),FALSE())</f>
        <v>0</v>
      </c>
      <c r="AQ59" t="b">
        <f>IF(AND(EXACT(Key!$C$43,$A29),EXACT(AQ29,1)),TRUE(),FALSE())</f>
        <v>0</v>
      </c>
      <c r="AR59" t="b">
        <f>IF(AND(EXACT(Key!$C$43,$A29),EXACT(AR29,1)),TRUE(),FALSE())</f>
        <v>0</v>
      </c>
      <c r="AS59" t="b">
        <f>IF(AND(EXACT(Key!$C$43,$A29),EXACT(AS29,1)),TRUE(),FALSE())</f>
        <v>0</v>
      </c>
      <c r="AT59" t="b">
        <f>IF(AND(EXACT(Key!$C$43,$A29),EXACT(AT29,1)),TRUE(),FALSE())</f>
        <v>0</v>
      </c>
      <c r="AU59" t="b">
        <f>IF(AND(EXACT(Key!$C$43,$A29),EXACT(AU29,1)),TRUE(),FALSE())</f>
        <v>0</v>
      </c>
      <c r="AV59" t="b">
        <f>IF(AND(EXACT(Key!$C$43,$A29),EXACT(AV29,1)),TRUE(),FALSE())</f>
        <v>0</v>
      </c>
      <c r="AW59" t="b">
        <f>IF(AND(EXACT(Key!$C$43,$A29),EXACT(AW29,1)),TRUE(),FALSE())</f>
        <v>0</v>
      </c>
      <c r="AX59" t="b">
        <f>IF(AND(EXACT(Key!$C$43,$A29),EXACT(AX29,1)),TRUE(),FALSE())</f>
        <v>0</v>
      </c>
      <c r="AY59" t="b">
        <f>IF(AND(EXACT(Key!$C$43,$A29),EXACT(AY29,1)),TRUE(),FALSE())</f>
        <v>0</v>
      </c>
      <c r="AZ59" t="b">
        <f>IF(AND(EXACT(Key!$C$43,$A29),EXACT(AZ29,1)),TRUE(),FALSE())</f>
        <v>0</v>
      </c>
      <c r="BA59" t="b">
        <f>IF(AND(EXACT(Key!$C$43,$A29),EXACT(BA29,1)),TRUE(),FALSE())</f>
        <v>0</v>
      </c>
      <c r="BB59" t="b">
        <f>IF(AND(EXACT(Key!$C$43,$A29),EXACT(BB29,1)),TRUE(),FALSE())</f>
        <v>0</v>
      </c>
      <c r="BC59" t="b">
        <f>IF(AND(EXACT(Key!$C$43,$A29),EXACT(BC29,1)),TRUE(),FALSE())</f>
        <v>0</v>
      </c>
      <c r="BD59" t="b">
        <f>IF(AND(EXACT(Key!$C$43,$A29),EXACT(BD29,1)),TRUE(),FALSE())</f>
        <v>0</v>
      </c>
      <c r="BE59" t="b">
        <f>IF(AND(EXACT(Key!$C$43,$A29),EXACT(BE29,1)),TRUE(),FALSE())</f>
        <v>0</v>
      </c>
      <c r="BF59" t="b">
        <f>IF(AND(EXACT(Key!$C$43,$A29),EXACT(BF29,1)),TRUE(),FALSE())</f>
        <v>0</v>
      </c>
      <c r="BG59" t="b">
        <f>IF(AND(EXACT(Key!$C$43,$A29),EXACT(BG29,1)),TRUE(),FALSE())</f>
        <v>0</v>
      </c>
      <c r="BH59" t="b">
        <f>IF(AND(EXACT(Key!$C$43,$A29),EXACT(BH29,1)),TRUE(),FALSE())</f>
        <v>0</v>
      </c>
      <c r="BI59" t="b">
        <f>IF(AND(EXACT(Key!$C$43,$A29),EXACT(BI29,1)),TRUE(),FALSE())</f>
        <v>0</v>
      </c>
      <c r="BJ59" t="b">
        <f>IF(AND(EXACT(Key!$C$43,$A29),EXACT(BJ29,1)),TRUE(),FALSE())</f>
        <v>0</v>
      </c>
      <c r="BK59" t="b">
        <f>IF(AND(EXACT(Key!$C$43,$A29),EXACT(BK29,1)),TRUE(),FALSE())</f>
        <v>0</v>
      </c>
    </row>
    <row r="61" spans="1:63" x14ac:dyDescent="0.2">
      <c r="B61" t="b">
        <f>OR(COUNTIF(B32:B59,TRUE())=1,EXACT(Key!$C$43,"(Country)"))</f>
        <v>1</v>
      </c>
      <c r="C61" t="b">
        <f>OR(COUNTIF(C32:C59,TRUE())=1,EXACT(Key!$C$43,"(Country)"))</f>
        <v>1</v>
      </c>
      <c r="D61" t="b">
        <f>OR(COUNTIF(D32:D59,TRUE())=1,EXACT(Key!$C$43,"(Country)"))</f>
        <v>1</v>
      </c>
      <c r="E61" t="b">
        <f>OR(COUNTIF(E32:E59,TRUE())=1,EXACT(Key!$C$43,"(Country)"))</f>
        <v>1</v>
      </c>
      <c r="F61" t="b">
        <f>OR(COUNTIF(F32:F59,TRUE())=1,EXACT(Key!$C$43,"(Country)"))</f>
        <v>1</v>
      </c>
      <c r="G61" t="b">
        <f>OR(COUNTIF(G32:G59,TRUE())=1,EXACT(Key!$C$43,"(Country)"))</f>
        <v>1</v>
      </c>
      <c r="H61" t="b">
        <f>OR(COUNTIF(H32:H59,TRUE())=1,EXACT(Key!$C$43,"(Country)"))</f>
        <v>1</v>
      </c>
      <c r="I61" t="b">
        <f>OR(COUNTIF(I32:I59,TRUE())=1,EXACT(Key!$C$43,"(Country)"))</f>
        <v>1</v>
      </c>
      <c r="J61" t="b">
        <f>OR(COUNTIF(J32:J59,TRUE())=1,EXACT(Key!$C$43,"(Country)"))</f>
        <v>1</v>
      </c>
      <c r="K61" t="b">
        <f>OR(COUNTIF(K32:K59,TRUE())=1,EXACT(Key!$C$43,"(Country)"))</f>
        <v>1</v>
      </c>
      <c r="L61" t="b">
        <f>OR(COUNTIF(L32:L59,TRUE())=1,EXACT(Key!$C$43,"(Country)"))</f>
        <v>1</v>
      </c>
      <c r="M61" t="b">
        <f>OR(COUNTIF(M32:M59,TRUE())=1,EXACT(Key!$C$43,"(Country)"))</f>
        <v>1</v>
      </c>
      <c r="N61" t="b">
        <f>OR(COUNTIF(N32:N59,TRUE())=1,EXACT(Key!$C$43,"(Country)"))</f>
        <v>1</v>
      </c>
      <c r="O61" t="b">
        <f>OR(COUNTIF(O32:O59,TRUE())=1,EXACT(Key!$C$43,"(Country)"))</f>
        <v>1</v>
      </c>
      <c r="P61" t="b">
        <f>OR(COUNTIF(P32:P59,TRUE())=1,EXACT(Key!$C$43,"(Country)"))</f>
        <v>1</v>
      </c>
      <c r="Q61" t="b">
        <f>OR(COUNTIF(Q32:Q59,TRUE())=1,EXACT(Key!$C$43,"(Country)"))</f>
        <v>1</v>
      </c>
      <c r="R61" t="b">
        <f>OR(COUNTIF(R32:R59,TRUE())=1,EXACT(Key!$C$43,"(Country)"))</f>
        <v>1</v>
      </c>
      <c r="S61" t="b">
        <f>OR(COUNTIF(S32:S59,TRUE())=1,EXACT(Key!$C$43,"(Country)"))</f>
        <v>1</v>
      </c>
      <c r="T61" t="b">
        <f>OR(COUNTIF(T32:T59,TRUE())=1,EXACT(Key!$C$43,"(Country)"))</f>
        <v>1</v>
      </c>
      <c r="U61" t="b">
        <f>OR(COUNTIF(U32:U59,TRUE())=1,EXACT(Key!$C$43,"(Country)"))</f>
        <v>1</v>
      </c>
      <c r="V61" t="b">
        <f>OR(COUNTIF(V32:V59,TRUE())=1,EXACT(Key!$C$43,"(Country)"))</f>
        <v>1</v>
      </c>
      <c r="W61" t="b">
        <f>OR(COUNTIF(W32:W59,TRUE())=1,EXACT(Key!$C$43,"(Country)"))</f>
        <v>1</v>
      </c>
      <c r="X61" t="b">
        <f>OR(COUNTIF(X32:X59,TRUE())=1,EXACT(Key!$C$43,"(Country)"))</f>
        <v>1</v>
      </c>
      <c r="Y61" t="b">
        <f>OR(COUNTIF(Y32:Y59,TRUE())=1,EXACT(Key!$C$43,"(Country)"))</f>
        <v>1</v>
      </c>
      <c r="Z61" t="b">
        <f>OR(COUNTIF(Z32:Z59,TRUE())=1,EXACT(Key!$C$43,"(Country)"))</f>
        <v>1</v>
      </c>
      <c r="AA61" t="b">
        <f>OR(COUNTIF(AA32:AA59,TRUE())=1,EXACT(Key!$C$43,"(Country)"))</f>
        <v>1</v>
      </c>
      <c r="AB61" t="b">
        <f>OR(COUNTIF(AB32:AB59,TRUE())=1,EXACT(Key!$C$43,"(Country)"))</f>
        <v>1</v>
      </c>
      <c r="AC61" t="b">
        <f>OR(COUNTIF(AC32:AC59,TRUE())=1,EXACT(Key!$C$43,"(Country)"))</f>
        <v>1</v>
      </c>
      <c r="AD61" t="b">
        <f>OR(COUNTIF(AD32:AD59,TRUE())=1,EXACT(Key!$C$43,"(Country)"))</f>
        <v>1</v>
      </c>
      <c r="AE61" t="b">
        <f>OR(COUNTIF(AE32:AE59,TRUE())=1,EXACT(Key!$C$43,"(Country)"))</f>
        <v>1</v>
      </c>
      <c r="AF61" t="b">
        <f>OR(COUNTIF(AF32:AF59,TRUE())=1,EXACT(Key!$C$43,"(Country)"))</f>
        <v>1</v>
      </c>
      <c r="AG61" t="b">
        <f>OR(COUNTIF(AG32:AG59,TRUE())=1,EXACT(Key!$C$43,"(Country)"))</f>
        <v>1</v>
      </c>
      <c r="AH61" t="b">
        <f>OR(COUNTIF(AH32:AH59,TRUE())=1,EXACT(Key!$C$43,"(Country)"))</f>
        <v>1</v>
      </c>
      <c r="AI61" t="b">
        <f>OR(COUNTIF(AI32:AI59,TRUE())=1,EXACT(Key!$C$43,"(Country)"))</f>
        <v>1</v>
      </c>
      <c r="AJ61" t="b">
        <f>OR(COUNTIF(AJ32:AJ59,TRUE())=1,EXACT(Key!$C$43,"(Country)"))</f>
        <v>1</v>
      </c>
      <c r="AK61" t="b">
        <f>OR(COUNTIF(AK32:AK59,TRUE())=1,EXACT(Key!$C$43,"(Country)"))</f>
        <v>1</v>
      </c>
      <c r="AL61" t="b">
        <f>OR(COUNTIF(AL32:AL59,TRUE())=1,EXACT(Key!$C$43,"(Country)"))</f>
        <v>1</v>
      </c>
      <c r="AM61" t="b">
        <f>OR(COUNTIF(AM32:AM59,TRUE())=1,EXACT(Key!$C$43,"(Country)"))</f>
        <v>1</v>
      </c>
      <c r="AN61" t="b">
        <f>OR(COUNTIF(AN32:AN59,TRUE())=1,EXACT(Key!$C$43,"(Country)"))</f>
        <v>1</v>
      </c>
      <c r="AO61" t="b">
        <f>OR(COUNTIF(AO32:AO59,TRUE())=1,EXACT(Key!$C$43,"(Country)"))</f>
        <v>1</v>
      </c>
      <c r="AP61" t="b">
        <f>OR(COUNTIF(AP32:AP59,TRUE())=1,EXACT(Key!$C$43,"(Country)"))</f>
        <v>1</v>
      </c>
      <c r="AQ61" t="b">
        <f>OR(COUNTIF(AQ32:AQ59,TRUE())=1,EXACT(Key!$C$43,"(Country)"))</f>
        <v>1</v>
      </c>
      <c r="AR61" t="b">
        <f>OR(COUNTIF(AR32:AR59,TRUE())=1,EXACT(Key!$C$43,"(Country)"))</f>
        <v>1</v>
      </c>
      <c r="AS61" t="b">
        <f>OR(COUNTIF(AS32:AS59,TRUE())=1,EXACT(Key!$C$43,"(Country)"))</f>
        <v>1</v>
      </c>
      <c r="AT61" t="b">
        <f>OR(COUNTIF(AT32:AT59,TRUE())=1,EXACT(Key!$C$43,"(Country)"))</f>
        <v>1</v>
      </c>
      <c r="AU61" t="b">
        <f>OR(COUNTIF(AU32:AU59,TRUE())=1,EXACT(Key!$C$43,"(Country)"))</f>
        <v>1</v>
      </c>
      <c r="AV61" t="b">
        <f>OR(COUNTIF(AV32:AV59,TRUE())=1,EXACT(Key!$C$43,"(Country)"))</f>
        <v>1</v>
      </c>
      <c r="AW61" t="b">
        <f>OR(COUNTIF(AW32:AW59,TRUE())=1,EXACT(Key!$C$43,"(Country)"))</f>
        <v>1</v>
      </c>
      <c r="AX61" t="b">
        <f>OR(COUNTIF(AX32:AX59,TRUE())=1,EXACT(Key!$C$43,"(Country)"))</f>
        <v>1</v>
      </c>
      <c r="AY61" t="b">
        <f>OR(COUNTIF(AY32:AY59,TRUE())=1,EXACT(Key!$C$43,"(Country)"))</f>
        <v>1</v>
      </c>
      <c r="AZ61" t="b">
        <f>OR(COUNTIF(AZ32:AZ59,TRUE())=1,EXACT(Key!$C$43,"(Country)"))</f>
        <v>1</v>
      </c>
      <c r="BA61" t="b">
        <f>OR(COUNTIF(BA32:BA59,TRUE())=1,EXACT(Key!$C$43,"(Country)"))</f>
        <v>1</v>
      </c>
      <c r="BB61" t="b">
        <f>OR(COUNTIF(BB32:BB59,TRUE())=1,EXACT(Key!$C$43,"(Country)"))</f>
        <v>1</v>
      </c>
      <c r="BC61" t="b">
        <f>OR(COUNTIF(BC32:BC59,TRUE())=1,EXACT(Key!$C$43,"(Country)"))</f>
        <v>1</v>
      </c>
      <c r="BD61" t="b">
        <f>OR(COUNTIF(BD32:BD59,TRUE())=1,EXACT(Key!$C$43,"(Country)"))</f>
        <v>1</v>
      </c>
      <c r="BE61" t="b">
        <f>OR(COUNTIF(BE32:BE59,TRUE())=1,EXACT(Key!$C$43,"(Country)"))</f>
        <v>1</v>
      </c>
      <c r="BF61" t="b">
        <f>OR(COUNTIF(BF32:BF59,TRUE())=1,EXACT(Key!$C$43,"(Country)"))</f>
        <v>1</v>
      </c>
      <c r="BG61" t="b">
        <f>OR(COUNTIF(BG32:BG59,TRUE())=1,EXACT(Key!$C$43,"(Country)"))</f>
        <v>1</v>
      </c>
      <c r="BH61" t="b">
        <f>OR(COUNTIF(BH32:BH59,TRUE())=1,EXACT(Key!$C$43,"(Country)"))</f>
        <v>1</v>
      </c>
      <c r="BI61" t="b">
        <f>OR(COUNTIF(BI32:BI59,TRUE())=1,EXACT(Key!$C$43,"(Country)"))</f>
        <v>1</v>
      </c>
      <c r="BJ61" t="b">
        <f>OR(COUNTIF(BJ32:BJ59,TRUE())=1,EXACT(Key!$C$43,"(Country)"))</f>
        <v>1</v>
      </c>
      <c r="BK61" t="b">
        <f>OR(COUNTIF(BK32:BK59,TRUE())=1,EXACT(Key!$C$43,"(Country)"))</f>
        <v>1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workbookViewId="0">
      <selection activeCell="B38" sqref="B38"/>
    </sheetView>
  </sheetViews>
  <sheetFormatPr defaultRowHeight="12.75" x14ac:dyDescent="0.2"/>
  <cols>
    <col min="1" max="1" width="34.42578125" bestFit="1" customWidth="1"/>
    <col min="3" max="3" width="9.140625" customWidth="1"/>
  </cols>
  <sheetData>
    <row r="1" spans="1:2" x14ac:dyDescent="0.2">
      <c r="A1" t="s">
        <v>385</v>
      </c>
    </row>
    <row r="2" spans="1:2" x14ac:dyDescent="0.2">
      <c r="A2" t="s">
        <v>437</v>
      </c>
      <c r="B2" t="str">
        <f>IF(ISBLANK(Key!C2),"",IF(MATCH(Key!C2,HeadCharacteristics,0)-2&lt;0,"",MATCH(Key!C2,HeadCharacteristics,0)-2))</f>
        <v/>
      </c>
    </row>
    <row r="3" spans="1:2" x14ac:dyDescent="0.2">
      <c r="A3" t="s">
        <v>437</v>
      </c>
      <c r="B3" t="str">
        <f>IF(ISBLANK(Key!C3),"",IF(MATCH(Key!C3,HeadCharacteristics,0)-2&lt;0,"",MATCH(Key!C3,HeadCharacteristics,0)-2))</f>
        <v/>
      </c>
    </row>
    <row r="4" spans="1:2" x14ac:dyDescent="0.2">
      <c r="A4" t="s">
        <v>438</v>
      </c>
      <c r="B4" t="str">
        <f>IF(ISBLANK(Key!C4),"",IF(MATCH(Key!C4,SnoutCharacteristics,0)-2&lt;0,"",MATCH(Key!C4,SnoutCharacteristics,0)-2))</f>
        <v/>
      </c>
    </row>
    <row r="5" spans="1:2" x14ac:dyDescent="0.2">
      <c r="A5" t="s">
        <v>438</v>
      </c>
      <c r="B5" t="str">
        <f>IF(ISBLANK(Key!C5),"",IF(MATCH(Key!C5,SnoutCharacteristics,0)-2&lt;0,"",MATCH(Key!C5,SnoutCharacteristics,0)-2))</f>
        <v/>
      </c>
    </row>
    <row r="6" spans="1:2" x14ac:dyDescent="0.2">
      <c r="A6" t="s">
        <v>234</v>
      </c>
      <c r="B6" t="str">
        <f>IF(ISBLANK(Key!C6),"",IF(MATCH(Key!C6,NeckCharacteristic,0)-2&lt;0,"",MATCH(Key!C6,NeckCharacteristic,0)-2))</f>
        <v/>
      </c>
    </row>
    <row r="7" spans="1:2" x14ac:dyDescent="0.2">
      <c r="A7" t="s">
        <v>444</v>
      </c>
      <c r="B7" t="str">
        <f>IF(ISBLANK(Key!C7),"",IF(MATCH(Key!C7,BodyCharacteristic,0)-2&lt;0,"",MATCH(Key!C7,BodyCharacteristic,0)-2))</f>
        <v/>
      </c>
    </row>
    <row r="8" spans="1:2" x14ac:dyDescent="0.2">
      <c r="A8" t="s">
        <v>444</v>
      </c>
      <c r="B8" t="str">
        <f>IF(ISBLANK(Key!C8),"",IF(MATCH(Key!C8,BodyCharacteristic,0)-2&lt;0,"",MATCH(Key!C8,BodyCharacteristic,0)-2))</f>
        <v/>
      </c>
    </row>
    <row r="9" spans="1:2" x14ac:dyDescent="0.2">
      <c r="A9" t="s">
        <v>501</v>
      </c>
      <c r="B9" t="str">
        <f>IF(ISBLANK(Key!C9),"",IF(MATCH(Key!C9,TailCharacteristic,0)-2&lt;0,"",MATCH(Key!C9,TailCharacteristic,0)-2))</f>
        <v/>
      </c>
    </row>
    <row r="10" spans="1:2" x14ac:dyDescent="0.2">
      <c r="A10" t="s">
        <v>501</v>
      </c>
      <c r="B10" t="str">
        <f>IF(ISBLANK(Key!C10),"",IF(MATCH(Key!C10,TailCharacteristic,0)-2&lt;0,"",MATCH(Key!C10,TailCharacteristic,0)-2))</f>
        <v/>
      </c>
    </row>
    <row r="11" spans="1:2" x14ac:dyDescent="0.2">
      <c r="A11" t="s">
        <v>752</v>
      </c>
      <c r="B11" t="str">
        <f>IF(ISBLANK(Key!C11),"",IF(MATCH(Key!C11,PupilShape,0)-2&lt;0,"",MATCH(Key!C11,PupilShape,0)-2))</f>
        <v/>
      </c>
    </row>
    <row r="12" spans="1:2" x14ac:dyDescent="0.2">
      <c r="A12" t="s">
        <v>237</v>
      </c>
      <c r="B12" t="str">
        <f>IF(ISBLANK(Key!C12),"",IF(MATCH(Key!C12,EyeSize,0)-2&lt;0,"",MATCH(Key!C12,EyeSize,0)-2))</f>
        <v/>
      </c>
    </row>
    <row r="13" spans="1:2" x14ac:dyDescent="0.2">
      <c r="A13" t="s">
        <v>238</v>
      </c>
      <c r="B13" t="str">
        <f>IF(ISBLANK(Key!C13),"",IF(MATCH(Key!C13,MaxillaCharacteristic,0)-2&lt;0,"",MATCH(Key!C13,MaxillaCharacteristic,0)-2))</f>
        <v/>
      </c>
    </row>
    <row r="14" spans="1:2" x14ac:dyDescent="0.2">
      <c r="A14" t="s">
        <v>239</v>
      </c>
      <c r="B14" t="str">
        <f>IF(ISBLANK(Key!C14),"",IF(MATCH(Key!C14,HeadScaleCharacteristic,0)-2&lt;0,"",MATCH(Key!C14,HeadScaleCharacteristic,0)-2))</f>
        <v/>
      </c>
    </row>
    <row r="15" spans="1:2" x14ac:dyDescent="0.2">
      <c r="A15" t="s">
        <v>458</v>
      </c>
      <c r="B15" t="str">
        <f>IF(ISBLANK(Key!C15),"",IF(MATCH(Key!C15,RostralCharacteristics,0)-2&lt;0,"",MATCH(Key!C15,RostralCharacteristics,0)-2))</f>
        <v/>
      </c>
    </row>
    <row r="16" spans="1:2" x14ac:dyDescent="0.2">
      <c r="A16" t="s">
        <v>459</v>
      </c>
      <c r="B16" t="str">
        <f>IF(ISBLANK(Key!C16),"",IF(MATCH(Key!C16,NasalCharacteristic,0)-2&lt;0,"",MATCH(Key!C16,NasalCharacteristic,0)-2))</f>
        <v/>
      </c>
    </row>
    <row r="17" spans="1:5" x14ac:dyDescent="0.2">
      <c r="A17" t="s">
        <v>461</v>
      </c>
      <c r="B17" t="str">
        <f>IF(ISBLANK(Key!C17),"",IF(MATCH(Key!C17,InternasalCharacteristic,0)-2&lt;0,"",MATCH(Key!C17,InternasalCharacteristic,0)-2))</f>
        <v/>
      </c>
    </row>
    <row r="18" spans="1:5" x14ac:dyDescent="0.2">
      <c r="A18" t="s">
        <v>460</v>
      </c>
      <c r="B18" t="str">
        <f>IF(ISBLANK(Key!C18),"",IF(MATCH(Key!C18,PrefrontalCharacteristic,0)-2&lt;0,"",MATCH(Key!C18,PrefrontalCharacteristic,0)-2))</f>
        <v/>
      </c>
    </row>
    <row r="19" spans="1:5" x14ac:dyDescent="0.2">
      <c r="A19" t="s">
        <v>753</v>
      </c>
      <c r="B19" t="str">
        <f>IF(ISBLANK(Key!C19),"",IF(MATCH(Key!C19,LorealCharacteristic,0)-2&lt;0,"",MATCH(Key!C19,LorealCharacteristic,0)-2))</f>
        <v/>
      </c>
    </row>
    <row r="20" spans="1:5" x14ac:dyDescent="0.2">
      <c r="A20" t="s">
        <v>462</v>
      </c>
      <c r="B20" t="str">
        <f>IF(ISBLANK(Key!C20),"",(Key!C20))</f>
        <v/>
      </c>
    </row>
    <row r="21" spans="1:5" x14ac:dyDescent="0.2">
      <c r="A21" t="s">
        <v>463</v>
      </c>
      <c r="B21" t="str">
        <f>IF(ISBLANK(Key!C21),"",(Key!C21))</f>
        <v/>
      </c>
    </row>
    <row r="22" spans="1:5" x14ac:dyDescent="0.2">
      <c r="A22" t="s">
        <v>464</v>
      </c>
      <c r="B22" t="str">
        <f>IF(ISBLANK(Key!C22),"",(Key!C22))</f>
        <v/>
      </c>
    </row>
    <row r="23" spans="1:5" x14ac:dyDescent="0.2">
      <c r="A23" t="s">
        <v>465</v>
      </c>
      <c r="B23" t="str">
        <f>IF(ISBLANK(Key!C23),"",(Key!C23))</f>
        <v/>
      </c>
    </row>
    <row r="24" spans="1:5" x14ac:dyDescent="0.2">
      <c r="A24" t="s">
        <v>469</v>
      </c>
      <c r="B24" t="str">
        <f>IF(ISBLANK(Key!C24),"",(Key!C24))</f>
        <v/>
      </c>
    </row>
    <row r="25" spans="1:5" x14ac:dyDescent="0.2">
      <c r="A25" t="s">
        <v>470</v>
      </c>
      <c r="B25" t="str">
        <f>IF(ISBLANK(Key!C25),"",(Key!C25))</f>
        <v/>
      </c>
    </row>
    <row r="26" spans="1:5" x14ac:dyDescent="0.2">
      <c r="A26" t="s">
        <v>240</v>
      </c>
      <c r="B26" t="str">
        <f>IF(ISBLANK(Key!C26),"",(Key!C26))</f>
        <v/>
      </c>
    </row>
    <row r="27" spans="1:5" x14ac:dyDescent="0.2">
      <c r="A27" t="s">
        <v>436</v>
      </c>
      <c r="B27" t="str">
        <f>IF(ISBLANK(Key!C27),"",(Key!C27))</f>
        <v/>
      </c>
    </row>
    <row r="28" spans="1:5" x14ac:dyDescent="0.2">
      <c r="A28" t="s">
        <v>750</v>
      </c>
      <c r="B28" t="str">
        <f>IF(ISBLANK(Key!C28),"",(Key!C28))</f>
        <v/>
      </c>
    </row>
    <row r="29" spans="1:5" x14ac:dyDescent="0.2">
      <c r="A29" t="s">
        <v>473</v>
      </c>
      <c r="B29" t="str">
        <f>IF(ISBLANK(Key!C29),"",(Key!C29))</f>
        <v/>
      </c>
      <c r="E29" s="52"/>
    </row>
    <row r="30" spans="1:5" x14ac:dyDescent="0.2">
      <c r="A30" t="s">
        <v>242</v>
      </c>
      <c r="B30" t="str">
        <f>IF(ISBLANK(Key!C30),"",IF(MATCH(Key!C30,ChinShieldsCharacteristic,0)-2&lt;0,"",MATCH(Key!C30,ChinShieldsCharacteristic,0)-2))</f>
        <v/>
      </c>
    </row>
    <row r="31" spans="1:5" x14ac:dyDescent="0.2">
      <c r="A31" t="s">
        <v>243</v>
      </c>
      <c r="B31" t="str">
        <f>IF(ISBLANK(Key!C31),"",IF(MATCH(Key!C31,SubmandibularGrooveCharacteristic,0)-2&lt;0,"",MATCH(Key!C31,SubmandibularGrooveCharacteristic,0)-2))</f>
        <v/>
      </c>
    </row>
    <row r="32" spans="1:5" x14ac:dyDescent="0.2">
      <c r="A32" t="s">
        <v>435</v>
      </c>
      <c r="B32" t="str">
        <f>IF(ISBLANK(Key!C32),"",(Key!C32))</f>
        <v/>
      </c>
    </row>
    <row r="33" spans="1:2" x14ac:dyDescent="0.2">
      <c r="A33" t="s">
        <v>245</v>
      </c>
      <c r="B33" t="str">
        <f>IF(ISBLANK(Key!C33),"",(Key!C33))</f>
        <v/>
      </c>
    </row>
    <row r="34" spans="1:2" x14ac:dyDescent="0.2">
      <c r="A34" t="s">
        <v>246</v>
      </c>
      <c r="B34" t="str">
        <f>IF(ISBLANK(Key!C34),"",IF(MATCH(Key!C34,ArrangementOfDorsalScales,0)-2&lt;0,"",MATCH(Key!C34,ArrangementOfDorsalScales,0)-2))</f>
        <v/>
      </c>
    </row>
    <row r="35" spans="1:2" x14ac:dyDescent="0.2">
      <c r="A35" t="s">
        <v>247</v>
      </c>
      <c r="B35" t="str">
        <f>IF(ISBLANK(Key!C35),"",IF(MATCH(Key!C35,DorsalScaleCharacteristic,0)-2&lt;0,"",MATCH(Key!C35,DorsalScaleCharacteristic,0)-2))</f>
        <v/>
      </c>
    </row>
    <row r="36" spans="1:2" x14ac:dyDescent="0.2">
      <c r="A36" t="s">
        <v>248</v>
      </c>
      <c r="B36" t="str">
        <f>IF(ISBLANK(Key!C36),"",IF(MATCH(Key!C36,ApicalPits,0)-2&lt;0,"",MATCH(Key!C36,ApicalPits,0)-2))</f>
        <v/>
      </c>
    </row>
    <row r="37" spans="1:2" x14ac:dyDescent="0.2">
      <c r="A37" t="s">
        <v>249</v>
      </c>
      <c r="B37" t="str">
        <f>IF(ISBLANK(Key!C37),"",IF(MATCH(Key!C37,VertebralScaleRowCharacteristic,0)-2&lt;0,"",MATCH(Key!C37,VertebralScaleRowCharacteristic,0)-2))</f>
        <v/>
      </c>
    </row>
    <row r="38" spans="1:2" x14ac:dyDescent="0.2">
      <c r="A38" t="s">
        <v>250</v>
      </c>
      <c r="B38" t="str">
        <f>IF(ISBLANK(Key!C38),"",(Key!C38))</f>
        <v/>
      </c>
    </row>
    <row r="39" spans="1:2" x14ac:dyDescent="0.2">
      <c r="A39" t="s">
        <v>1205</v>
      </c>
      <c r="B39" t="str">
        <f>IF(ISBLANK(Key!C39),"",IF(MATCH(Key!C39,VentralKeel,0)-2&lt;0,"",MATCH(Key!C39,VentralKeel,0)-2))</f>
        <v/>
      </c>
    </row>
    <row r="40" spans="1:2" x14ac:dyDescent="0.2">
      <c r="A40" t="s">
        <v>484</v>
      </c>
      <c r="B40" t="str">
        <f>IF(ISBLANK(Key!C40),"",IF(MATCH(Key!C40,CloacalScaleCharacteristic,0)-2&lt;0,"",MATCH(Key!C40,CloacalScaleCharacteristic,0)-2))</f>
        <v/>
      </c>
    </row>
    <row r="41" spans="1:2" x14ac:dyDescent="0.2">
      <c r="A41" t="s">
        <v>424</v>
      </c>
      <c r="B41" t="str">
        <f>IF(ISBLANK(Key!C41),"",IF(MATCH(Key!C41,SubcaudalCharacteristic,0)-2&lt;0,"",MATCH(Key!C41,SubcaudalCharacteristic,0)-2))</f>
        <v/>
      </c>
    </row>
    <row r="42" spans="1:2" x14ac:dyDescent="0.2">
      <c r="A42" t="s">
        <v>434</v>
      </c>
      <c r="B42" t="str">
        <f>IF(ISBLANK(Key!C42),"",(Key!C42))</f>
        <v/>
      </c>
    </row>
    <row r="45" spans="1:2" x14ac:dyDescent="0.2">
      <c r="A45" s="28" t="s">
        <v>1173</v>
      </c>
    </row>
    <row r="46" spans="1:2" x14ac:dyDescent="0.2">
      <c r="A46" s="28" t="s">
        <v>1177</v>
      </c>
      <c r="B46" t="str">
        <f>IF(ISBLANK(Key!C48),"",(Key!C48))</f>
        <v/>
      </c>
    </row>
    <row r="47" spans="1:2" x14ac:dyDescent="0.2">
      <c r="A47" s="28" t="s">
        <v>1174</v>
      </c>
      <c r="B47" t="str">
        <f>IF(ISBLANK(Key!C49),"",(Key!C49))</f>
        <v/>
      </c>
    </row>
    <row r="48" spans="1:2" x14ac:dyDescent="0.2">
      <c r="A48" s="28" t="s">
        <v>1179</v>
      </c>
      <c r="B48" t="str">
        <f>IF(ISBLANK(Key!C50),"",(Key!C50))</f>
        <v/>
      </c>
    </row>
    <row r="49" spans="1:2" x14ac:dyDescent="0.2">
      <c r="A49" s="28" t="s">
        <v>1175</v>
      </c>
      <c r="B49" t="str">
        <f>IF(ISBLANK(Key!C51),"",(Key!C51))</f>
        <v/>
      </c>
    </row>
    <row r="50" spans="1:2" x14ac:dyDescent="0.2">
      <c r="A50" s="28" t="s">
        <v>1181</v>
      </c>
      <c r="B50" t="str">
        <f>IF(ISBLANK(Key!C52),"",(Key!C52))</f>
        <v/>
      </c>
    </row>
    <row r="51" spans="1:2" x14ac:dyDescent="0.2">
      <c r="A51" s="28" t="s">
        <v>1176</v>
      </c>
      <c r="B51" t="str">
        <f>IF(ISBLANK(Key!C53),"",(Key!C53))</f>
        <v/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L49"/>
  <sheetViews>
    <sheetView topLeftCell="A16" workbookViewId="0">
      <selection activeCell="B44" sqref="B44"/>
    </sheetView>
  </sheetViews>
  <sheetFormatPr defaultRowHeight="12.75" x14ac:dyDescent="0.2"/>
  <cols>
    <col min="1" max="1" width="33.5703125" bestFit="1" customWidth="1"/>
  </cols>
  <sheetData>
    <row r="1" spans="1:64" s="56" customFormat="1" x14ac:dyDescent="0.2">
      <c r="A1" s="58" t="s">
        <v>970</v>
      </c>
      <c r="B1" s="57" t="s">
        <v>394</v>
      </c>
      <c r="C1" s="56" t="s">
        <v>488</v>
      </c>
      <c r="D1" s="56" t="s">
        <v>489</v>
      </c>
      <c r="E1" s="56" t="s">
        <v>490</v>
      </c>
      <c r="F1" s="56" t="s">
        <v>491</v>
      </c>
      <c r="G1" s="56" t="s">
        <v>492</v>
      </c>
      <c r="H1" s="56" t="s">
        <v>524</v>
      </c>
      <c r="I1" s="56" t="s">
        <v>493</v>
      </c>
      <c r="J1" s="56" t="s">
        <v>525</v>
      </c>
      <c r="K1" s="56" t="s">
        <v>494</v>
      </c>
      <c r="L1" s="56" t="s">
        <v>495</v>
      </c>
      <c r="M1" s="56" t="s">
        <v>496</v>
      </c>
      <c r="N1" s="56" t="s">
        <v>497</v>
      </c>
      <c r="O1" s="56" t="s">
        <v>793</v>
      </c>
      <c r="P1" s="56" t="s">
        <v>794</v>
      </c>
      <c r="Q1" s="56" t="s">
        <v>795</v>
      </c>
      <c r="R1" s="56" t="s">
        <v>796</v>
      </c>
      <c r="S1" s="56" t="s">
        <v>797</v>
      </c>
      <c r="T1" s="56" t="s">
        <v>798</v>
      </c>
      <c r="U1" s="56" t="s">
        <v>799</v>
      </c>
      <c r="V1" s="56" t="s">
        <v>800</v>
      </c>
      <c r="W1" s="56" t="s">
        <v>801</v>
      </c>
      <c r="X1" s="56" t="s">
        <v>802</v>
      </c>
      <c r="Y1" s="56" t="s">
        <v>803</v>
      </c>
      <c r="Z1" s="56" t="s">
        <v>804</v>
      </c>
      <c r="AA1" s="56" t="s">
        <v>805</v>
      </c>
      <c r="AB1" s="56" t="s">
        <v>806</v>
      </c>
      <c r="AC1" s="56" t="s">
        <v>807</v>
      </c>
      <c r="AD1" s="56" t="s">
        <v>808</v>
      </c>
      <c r="AE1" s="56" t="s">
        <v>809</v>
      </c>
      <c r="AF1" s="56" t="s">
        <v>810</v>
      </c>
      <c r="AG1" s="56" t="s">
        <v>811</v>
      </c>
      <c r="AH1" s="56" t="s">
        <v>526</v>
      </c>
      <c r="AI1" s="56" t="s">
        <v>812</v>
      </c>
      <c r="AJ1" s="56" t="s">
        <v>813</v>
      </c>
      <c r="AK1" s="56" t="s">
        <v>814</v>
      </c>
      <c r="AL1" s="56" t="s">
        <v>815</v>
      </c>
      <c r="AM1" s="56" t="s">
        <v>816</v>
      </c>
      <c r="AN1" s="56" t="s">
        <v>817</v>
      </c>
      <c r="AO1" s="56" t="s">
        <v>818</v>
      </c>
      <c r="AP1" s="56" t="s">
        <v>819</v>
      </c>
      <c r="AQ1" s="56" t="s">
        <v>820</v>
      </c>
      <c r="AR1" s="56" t="s">
        <v>821</v>
      </c>
      <c r="AS1" s="56" t="s">
        <v>822</v>
      </c>
      <c r="AT1" s="56" t="s">
        <v>823</v>
      </c>
      <c r="AU1" s="56" t="s">
        <v>527</v>
      </c>
      <c r="AV1" s="56" t="s">
        <v>824</v>
      </c>
      <c r="AW1" s="56" t="s">
        <v>825</v>
      </c>
      <c r="AX1" s="56" t="s">
        <v>826</v>
      </c>
      <c r="AY1" s="56" t="s">
        <v>827</v>
      </c>
      <c r="AZ1" s="56" t="s">
        <v>828</v>
      </c>
      <c r="BA1" s="56" t="s">
        <v>829</v>
      </c>
      <c r="BB1" s="56" t="s">
        <v>830</v>
      </c>
      <c r="BC1" s="56" t="s">
        <v>831</v>
      </c>
      <c r="BD1" s="56" t="s">
        <v>832</v>
      </c>
      <c r="BE1" s="56" t="s">
        <v>833</v>
      </c>
      <c r="BF1" s="56" t="s">
        <v>943</v>
      </c>
      <c r="BG1" s="56" t="s">
        <v>834</v>
      </c>
      <c r="BH1" s="56" t="s">
        <v>835</v>
      </c>
      <c r="BI1" s="56" t="s">
        <v>836</v>
      </c>
      <c r="BJ1" s="56" t="s">
        <v>944</v>
      </c>
      <c r="BK1" s="56" t="s">
        <v>945</v>
      </c>
    </row>
    <row r="2" spans="1:64" x14ac:dyDescent="0.2">
      <c r="A2" t="s">
        <v>946</v>
      </c>
      <c r="B2" s="52" t="b">
        <f>IF(AND(OR(EXACT(cs!$B$2,ns!B$2),EXACT(cs!$B$2,ns!B$3),EXACT(cs!$B$2,ns!B$4),cs!$B$2=""),OR(EXACT(cs!$B$3,ns!B$2),EXACT(cs!$B$3,ns!B$3),EXACT(cs!$B$3,ns!B$4),cs!$B$3="")),TRUE(),IF(AND(OR(EXACT(cs!$B$2,LEFT(ns!B$2 &amp; " ",1)),EXACT(cs!$B$2,LEFT(ns!B$3 &amp; " ",1)),EXACT(cs!$B$2,LEFT(ns!B$4 &amp; " ",1)),cs!$B$2=""),OR(EXACT(cs!$B$3,LEFT(ns!B$2 &amp; " ",1)),EXACT(cs!$B$3,LEFT(ns!B$3 &amp; " ",1)),EXACT(cs!$B$3,LEFT(ns!B$4 &amp; " ",1)),cs!$B$3="")),"RARE",IF(AND(ISBLANK(ns!B$2),ISBLANK(ns!B$3),ISBLANK(ns!B$4)),"UNK",FALSE())))</f>
        <v>1</v>
      </c>
      <c r="C2" s="52" t="b">
        <f>IF(AND(OR(EXACT(cs!$B$2,ns!C$2),EXACT(cs!$B$2,ns!C$3),EXACT(cs!$B$2,ns!C$4),cs!$B$2=""),OR(EXACT(cs!$B$3,ns!C$2),EXACT(cs!$B$3,ns!C$3),EXACT(cs!$B$3,ns!C$4),cs!$B$3="")),TRUE(),IF(AND(OR(EXACT(cs!$B$2,LEFT(ns!C$2 &amp; " ",1)),EXACT(cs!$B$2,LEFT(ns!C$3 &amp; " ",1)),EXACT(cs!$B$2,LEFT(ns!C$4 &amp; " ",1)),cs!$B$2=""),OR(EXACT(cs!$B$3,LEFT(ns!C$2 &amp; " ",1)),EXACT(cs!$B$3,LEFT(ns!C$3 &amp; " ",1)),EXACT(cs!$B$3,LEFT(ns!C$4 &amp; " ",1)),cs!$B$3="")),"RARE",IF(AND(ISBLANK(ns!C$2),ISBLANK(ns!C$3),ISBLANK(ns!C$4)),"UNK",FALSE())))</f>
        <v>1</v>
      </c>
      <c r="D2" s="52" t="b">
        <f>IF(AND(OR(EXACT(cs!$B$2,ns!D$2),EXACT(cs!$B$2,ns!D$3),EXACT(cs!$B$2,ns!D$4),cs!$B$2=""),OR(EXACT(cs!$B$3,ns!D$2),EXACT(cs!$B$3,ns!D$3),EXACT(cs!$B$3,ns!D$4),cs!$B$3="")),TRUE(),IF(AND(OR(EXACT(cs!$B$2,LEFT(ns!D$2 &amp; " ",1)),EXACT(cs!$B$2,LEFT(ns!D$3 &amp; " ",1)),EXACT(cs!$B$2,LEFT(ns!D$4 &amp; " ",1)),cs!$B$2=""),OR(EXACT(cs!$B$3,LEFT(ns!D$2 &amp; " ",1)),EXACT(cs!$B$3,LEFT(ns!D$3 &amp; " ",1)),EXACT(cs!$B$3,LEFT(ns!D$4 &amp; " ",1)),cs!$B$3="")),"RARE",IF(AND(ISBLANK(ns!D$2),ISBLANK(ns!D$3),ISBLANK(ns!D$4)),"UNK",FALSE())))</f>
        <v>1</v>
      </c>
      <c r="E2" s="52" t="b">
        <f>IF(AND(OR(EXACT(cs!$B$2,ns!E$2),EXACT(cs!$B$2,ns!E$3),EXACT(cs!$B$2,ns!E$4),cs!$B$2=""),OR(EXACT(cs!$B$3,ns!E$2),EXACT(cs!$B$3,ns!E$3),EXACT(cs!$B$3,ns!E$4),cs!$B$3="")),TRUE(),IF(AND(OR(EXACT(cs!$B$2,LEFT(ns!E$2 &amp; " ",1)),EXACT(cs!$B$2,LEFT(ns!E$3 &amp; " ",1)),EXACT(cs!$B$2,LEFT(ns!E$4 &amp; " ",1)),cs!$B$2=""),OR(EXACT(cs!$B$3,LEFT(ns!E$2 &amp; " ",1)),EXACT(cs!$B$3,LEFT(ns!E$3 &amp; " ",1)),EXACT(cs!$B$3,LEFT(ns!E$4 &amp; " ",1)),cs!$B$3="")),"RARE",IF(AND(ISBLANK(ns!E$2),ISBLANK(ns!E$3),ISBLANK(ns!E$4)),"UNK",FALSE())))</f>
        <v>1</v>
      </c>
      <c r="F2" s="52" t="b">
        <f>IF(AND(OR(EXACT(cs!$B$2,ns!F$2),EXACT(cs!$B$2,ns!F$3),EXACT(cs!$B$2,ns!F$4),cs!$B$2=""),OR(EXACT(cs!$B$3,ns!F$2),EXACT(cs!$B$3,ns!F$3),EXACT(cs!$B$3,ns!F$4),cs!$B$3="")),TRUE(),IF(AND(OR(EXACT(cs!$B$2,LEFT(ns!F$2 &amp; " ",1)),EXACT(cs!$B$2,LEFT(ns!F$3 &amp; " ",1)),EXACT(cs!$B$2,LEFT(ns!F$4 &amp; " ",1)),cs!$B$2=""),OR(EXACT(cs!$B$3,LEFT(ns!F$2 &amp; " ",1)),EXACT(cs!$B$3,LEFT(ns!F$3 &amp; " ",1)),EXACT(cs!$B$3,LEFT(ns!F$4 &amp; " ",1)),cs!$B$3="")),"RARE",IF(AND(ISBLANK(ns!F$2),ISBLANK(ns!F$3),ISBLANK(ns!F$4)),"UNK",FALSE())))</f>
        <v>1</v>
      </c>
      <c r="G2" s="52" t="b">
        <f>IF(AND(OR(EXACT(cs!$B$2,ns!G$2),EXACT(cs!$B$2,ns!G$3),EXACT(cs!$B$2,ns!G$4),cs!$B$2=""),OR(EXACT(cs!$B$3,ns!G$2),EXACT(cs!$B$3,ns!G$3),EXACT(cs!$B$3,ns!G$4),cs!$B$3="")),TRUE(),IF(AND(OR(EXACT(cs!$B$2,LEFT(ns!G$2 &amp; " ",1)),EXACT(cs!$B$2,LEFT(ns!G$3 &amp; " ",1)),EXACT(cs!$B$2,LEFT(ns!G$4 &amp; " ",1)),cs!$B$2=""),OR(EXACT(cs!$B$3,LEFT(ns!G$2 &amp; " ",1)),EXACT(cs!$B$3,LEFT(ns!G$3 &amp; " ",1)),EXACT(cs!$B$3,LEFT(ns!G$4 &amp; " ",1)),cs!$B$3="")),"RARE",IF(AND(ISBLANK(ns!G$2),ISBLANK(ns!G$3),ISBLANK(ns!G$4)),"UNK",FALSE())))</f>
        <v>1</v>
      </c>
      <c r="H2" s="52" t="b">
        <f>IF(AND(OR(EXACT(cs!$B$2,ns!H$2),EXACT(cs!$B$2,ns!H$3),EXACT(cs!$B$2,ns!H$4),cs!$B$2=""),OR(EXACT(cs!$B$3,ns!H$2),EXACT(cs!$B$3,ns!H$3),EXACT(cs!$B$3,ns!H$4),cs!$B$3="")),TRUE(),IF(AND(OR(EXACT(cs!$B$2,LEFT(ns!H$2 &amp; " ",1)),EXACT(cs!$B$2,LEFT(ns!H$3 &amp; " ",1)),EXACT(cs!$B$2,LEFT(ns!H$4 &amp; " ",1)),cs!$B$2=""),OR(EXACT(cs!$B$3,LEFT(ns!H$2 &amp; " ",1)),EXACT(cs!$B$3,LEFT(ns!H$3 &amp; " ",1)),EXACT(cs!$B$3,LEFT(ns!H$4 &amp; " ",1)),cs!$B$3="")),"RARE",IF(AND(ISBLANK(ns!H$2),ISBLANK(ns!H$3),ISBLANK(ns!H$4)),"UNK",FALSE())))</f>
        <v>1</v>
      </c>
      <c r="I2" s="52" t="b">
        <f>IF(AND(OR(EXACT(cs!$B$2,ns!I$2),EXACT(cs!$B$2,ns!I$3),EXACT(cs!$B$2,ns!I$4),cs!$B$2=""),OR(EXACT(cs!$B$3,ns!I$2),EXACT(cs!$B$3,ns!I$3),EXACT(cs!$B$3,ns!I$4),cs!$B$3="")),TRUE(),IF(AND(OR(EXACT(cs!$B$2,LEFT(ns!I$2 &amp; " ",1)),EXACT(cs!$B$2,LEFT(ns!I$3 &amp; " ",1)),EXACT(cs!$B$2,LEFT(ns!I$4 &amp; " ",1)),cs!$B$2=""),OR(EXACT(cs!$B$3,LEFT(ns!I$2 &amp; " ",1)),EXACT(cs!$B$3,LEFT(ns!I$3 &amp; " ",1)),EXACT(cs!$B$3,LEFT(ns!I$4 &amp; " ",1)),cs!$B$3="")),"RARE",IF(AND(ISBLANK(ns!I$2),ISBLANK(ns!I$3),ISBLANK(ns!I$4)),"UNK",FALSE())))</f>
        <v>1</v>
      </c>
      <c r="J2" s="52" t="b">
        <f>IF(AND(OR(EXACT(cs!$B$2,ns!J$2),EXACT(cs!$B$2,ns!J$3),EXACT(cs!$B$2,ns!J$4),cs!$B$2=""),OR(EXACT(cs!$B$3,ns!J$2),EXACT(cs!$B$3,ns!J$3),EXACT(cs!$B$3,ns!J$4),cs!$B$3="")),TRUE(),IF(AND(OR(EXACT(cs!$B$2,LEFT(ns!J$2 &amp; " ",1)),EXACT(cs!$B$2,LEFT(ns!J$3 &amp; " ",1)),EXACT(cs!$B$2,LEFT(ns!J$4 &amp; " ",1)),cs!$B$2=""),OR(EXACT(cs!$B$3,LEFT(ns!J$2 &amp; " ",1)),EXACT(cs!$B$3,LEFT(ns!J$3 &amp; " ",1)),EXACT(cs!$B$3,LEFT(ns!J$4 &amp; " ",1)),cs!$B$3="")),"RARE",IF(AND(ISBLANK(ns!J$2),ISBLANK(ns!J$3),ISBLANK(ns!J$4)),"UNK",FALSE())))</f>
        <v>1</v>
      </c>
      <c r="K2" s="52" t="b">
        <f>IF(AND(OR(EXACT(cs!$B$2,ns!K$2),EXACT(cs!$B$2,ns!K$3),EXACT(cs!$B$2,ns!K$4),cs!$B$2=""),OR(EXACT(cs!$B$3,ns!K$2),EXACT(cs!$B$3,ns!K$3),EXACT(cs!$B$3,ns!K$4),cs!$B$3="")),TRUE(),IF(AND(OR(EXACT(cs!$B$2,LEFT(ns!K$2 &amp; " ",1)),EXACT(cs!$B$2,LEFT(ns!K$3 &amp; " ",1)),EXACT(cs!$B$2,LEFT(ns!K$4 &amp; " ",1)),cs!$B$2=""),OR(EXACT(cs!$B$3,LEFT(ns!K$2 &amp; " ",1)),EXACT(cs!$B$3,LEFT(ns!K$3 &amp; " ",1)),EXACT(cs!$B$3,LEFT(ns!K$4 &amp; " ",1)),cs!$B$3="")),"RARE",IF(AND(ISBLANK(ns!K$2),ISBLANK(ns!K$3),ISBLANK(ns!K$4)),"UNK",FALSE())))</f>
        <v>1</v>
      </c>
      <c r="L2" s="52" t="b">
        <f>IF(AND(OR(EXACT(cs!$B$2,ns!L$2),EXACT(cs!$B$2,ns!L$3),EXACT(cs!$B$2,ns!L$4),cs!$B$2=""),OR(EXACT(cs!$B$3,ns!L$2),EXACT(cs!$B$3,ns!L$3),EXACT(cs!$B$3,ns!L$4),cs!$B$3="")),TRUE(),IF(AND(OR(EXACT(cs!$B$2,LEFT(ns!L$2 &amp; " ",1)),EXACT(cs!$B$2,LEFT(ns!L$3 &amp; " ",1)),EXACT(cs!$B$2,LEFT(ns!L$4 &amp; " ",1)),cs!$B$2=""),OR(EXACT(cs!$B$3,LEFT(ns!L$2 &amp; " ",1)),EXACT(cs!$B$3,LEFT(ns!L$3 &amp; " ",1)),EXACT(cs!$B$3,LEFT(ns!L$4 &amp; " ",1)),cs!$B$3="")),"RARE",IF(AND(ISBLANK(ns!L$2),ISBLANK(ns!L$3),ISBLANK(ns!L$4)),"UNK",FALSE())))</f>
        <v>1</v>
      </c>
      <c r="M2" s="52" t="b">
        <f>IF(AND(OR(EXACT(cs!$B$2,ns!M$2),EXACT(cs!$B$2,ns!M$3),EXACT(cs!$B$2,ns!M$4),cs!$B$2=""),OR(EXACT(cs!$B$3,ns!M$2),EXACT(cs!$B$3,ns!M$3),EXACT(cs!$B$3,ns!M$4),cs!$B$3="")),TRUE(),IF(AND(OR(EXACT(cs!$B$2,LEFT(ns!M$2 &amp; " ",1)),EXACT(cs!$B$2,LEFT(ns!M$3 &amp; " ",1)),EXACT(cs!$B$2,LEFT(ns!M$4 &amp; " ",1)),cs!$B$2=""),OR(EXACT(cs!$B$3,LEFT(ns!M$2 &amp; " ",1)),EXACT(cs!$B$3,LEFT(ns!M$3 &amp; " ",1)),EXACT(cs!$B$3,LEFT(ns!M$4 &amp; " ",1)),cs!$B$3="")),"RARE",IF(AND(ISBLANK(ns!M$2),ISBLANK(ns!M$3),ISBLANK(ns!M$4)),"UNK",FALSE())))</f>
        <v>1</v>
      </c>
      <c r="N2" s="52" t="b">
        <f>IF(AND(OR(EXACT(cs!$B$2,ns!N$2),EXACT(cs!$B$2,ns!N$3),EXACT(cs!$B$2,ns!N$4),cs!$B$2=""),OR(EXACT(cs!$B$3,ns!N$2),EXACT(cs!$B$3,ns!N$3),EXACT(cs!$B$3,ns!N$4),cs!$B$3="")),TRUE(),IF(AND(OR(EXACT(cs!$B$2,LEFT(ns!N$2 &amp; " ",1)),EXACT(cs!$B$2,LEFT(ns!N$3 &amp; " ",1)),EXACT(cs!$B$2,LEFT(ns!N$4 &amp; " ",1)),cs!$B$2=""),OR(EXACT(cs!$B$3,LEFT(ns!N$2 &amp; " ",1)),EXACT(cs!$B$3,LEFT(ns!N$3 &amp; " ",1)),EXACT(cs!$B$3,LEFT(ns!N$4 &amp; " ",1)),cs!$B$3="")),"RARE",IF(AND(ISBLANK(ns!N$2),ISBLANK(ns!N$3),ISBLANK(ns!N$4)),"UNK",FALSE())))</f>
        <v>1</v>
      </c>
      <c r="O2" s="52" t="b">
        <f>IF(AND(OR(EXACT(cs!$B$2,ns!O$2),EXACT(cs!$B$2,ns!O$3),EXACT(cs!$B$2,ns!O$4),cs!$B$2=""),OR(EXACT(cs!$B$3,ns!O$2),EXACT(cs!$B$3,ns!O$3),EXACT(cs!$B$3,ns!O$4),cs!$B$3="")),TRUE(),IF(AND(OR(EXACT(cs!$B$2,LEFT(ns!O$2 &amp; " ",1)),EXACT(cs!$B$2,LEFT(ns!O$3 &amp; " ",1)),EXACT(cs!$B$2,LEFT(ns!O$4 &amp; " ",1)),cs!$B$2=""),OR(EXACT(cs!$B$3,LEFT(ns!O$2 &amp; " ",1)),EXACT(cs!$B$3,LEFT(ns!O$3 &amp; " ",1)),EXACT(cs!$B$3,LEFT(ns!O$4 &amp; " ",1)),cs!$B$3="")),"RARE",IF(AND(ISBLANK(ns!O$2),ISBLANK(ns!O$3),ISBLANK(ns!O$4)),"UNK",FALSE())))</f>
        <v>1</v>
      </c>
      <c r="P2" s="52" t="b">
        <f>IF(AND(OR(EXACT(cs!$B$2,ns!P$2),EXACT(cs!$B$2,ns!P$3),EXACT(cs!$B$2,ns!P$4),cs!$B$2=""),OR(EXACT(cs!$B$3,ns!P$2),EXACT(cs!$B$3,ns!P$3),EXACT(cs!$B$3,ns!P$4),cs!$B$3="")),TRUE(),IF(AND(OR(EXACT(cs!$B$2,LEFT(ns!P$2 &amp; " ",1)),EXACT(cs!$B$2,LEFT(ns!P$3 &amp; " ",1)),EXACT(cs!$B$2,LEFT(ns!P$4 &amp; " ",1)),cs!$B$2=""),OR(EXACT(cs!$B$3,LEFT(ns!P$2 &amp; " ",1)),EXACT(cs!$B$3,LEFT(ns!P$3 &amp; " ",1)),EXACT(cs!$B$3,LEFT(ns!P$4 &amp; " ",1)),cs!$B$3="")),"RARE",IF(AND(ISBLANK(ns!P$2),ISBLANK(ns!P$3),ISBLANK(ns!P$4)),"UNK",FALSE())))</f>
        <v>1</v>
      </c>
      <c r="Q2" s="52" t="b">
        <f>IF(AND(OR(EXACT(cs!$B$2,ns!Q$2),EXACT(cs!$B$2,ns!Q$3),EXACT(cs!$B$2,ns!Q$4),cs!$B$2=""),OR(EXACT(cs!$B$3,ns!Q$2),EXACT(cs!$B$3,ns!Q$3),EXACT(cs!$B$3,ns!Q$4),cs!$B$3="")),TRUE(),IF(AND(OR(EXACT(cs!$B$2,LEFT(ns!Q$2 &amp; " ",1)),EXACT(cs!$B$2,LEFT(ns!Q$3 &amp; " ",1)),EXACT(cs!$B$2,LEFT(ns!Q$4 &amp; " ",1)),cs!$B$2=""),OR(EXACT(cs!$B$3,LEFT(ns!Q$2 &amp; " ",1)),EXACT(cs!$B$3,LEFT(ns!Q$3 &amp; " ",1)),EXACT(cs!$B$3,LEFT(ns!Q$4 &amp; " ",1)),cs!$B$3="")),"RARE",IF(AND(ISBLANK(ns!Q$2),ISBLANK(ns!Q$3),ISBLANK(ns!Q$4)),"UNK",FALSE())))</f>
        <v>1</v>
      </c>
      <c r="R2" s="52" t="b">
        <f>IF(AND(OR(EXACT(cs!$B$2,ns!R$2),EXACT(cs!$B$2,ns!R$3),EXACT(cs!$B$2,ns!R$4),cs!$B$2=""),OR(EXACT(cs!$B$3,ns!R$2),EXACT(cs!$B$3,ns!R$3),EXACT(cs!$B$3,ns!R$4),cs!$B$3="")),TRUE(),IF(AND(OR(EXACT(cs!$B$2,LEFT(ns!R$2 &amp; " ",1)),EXACT(cs!$B$2,LEFT(ns!R$3 &amp; " ",1)),EXACT(cs!$B$2,LEFT(ns!R$4 &amp; " ",1)),cs!$B$2=""),OR(EXACT(cs!$B$3,LEFT(ns!R$2 &amp; " ",1)),EXACT(cs!$B$3,LEFT(ns!R$3 &amp; " ",1)),EXACT(cs!$B$3,LEFT(ns!R$4 &amp; " ",1)),cs!$B$3="")),"RARE",IF(AND(ISBLANK(ns!R$2),ISBLANK(ns!R$3),ISBLANK(ns!R$4)),"UNK",FALSE())))</f>
        <v>1</v>
      </c>
      <c r="S2" s="52" t="b">
        <f>IF(AND(OR(EXACT(cs!$B$2,ns!S$2),EXACT(cs!$B$2,ns!S$3),EXACT(cs!$B$2,ns!S$4),cs!$B$2=""),OR(EXACT(cs!$B$3,ns!S$2),EXACT(cs!$B$3,ns!S$3),EXACT(cs!$B$3,ns!S$4),cs!$B$3="")),TRUE(),IF(AND(OR(EXACT(cs!$B$2,LEFT(ns!S$2 &amp; " ",1)),EXACT(cs!$B$2,LEFT(ns!S$3 &amp; " ",1)),EXACT(cs!$B$2,LEFT(ns!S$4 &amp; " ",1)),cs!$B$2=""),OR(EXACT(cs!$B$3,LEFT(ns!S$2 &amp; " ",1)),EXACT(cs!$B$3,LEFT(ns!S$3 &amp; " ",1)),EXACT(cs!$B$3,LEFT(ns!S$4 &amp; " ",1)),cs!$B$3="")),"RARE",IF(AND(ISBLANK(ns!S$2),ISBLANK(ns!S$3),ISBLANK(ns!S$4)),"UNK",FALSE())))</f>
        <v>1</v>
      </c>
      <c r="T2" s="52" t="b">
        <f>IF(AND(OR(EXACT(cs!$B$2,ns!T$2),EXACT(cs!$B$2,ns!T$3),EXACT(cs!$B$2,ns!T$4),cs!$B$2=""),OR(EXACT(cs!$B$3,ns!T$2),EXACT(cs!$B$3,ns!T$3),EXACT(cs!$B$3,ns!T$4),cs!$B$3="")),TRUE(),IF(AND(OR(EXACT(cs!$B$2,LEFT(ns!T$2 &amp; " ",1)),EXACT(cs!$B$2,LEFT(ns!T$3 &amp; " ",1)),EXACT(cs!$B$2,LEFT(ns!T$4 &amp; " ",1)),cs!$B$2=""),OR(EXACT(cs!$B$3,LEFT(ns!T$2 &amp; " ",1)),EXACT(cs!$B$3,LEFT(ns!T$3 &amp; " ",1)),EXACT(cs!$B$3,LEFT(ns!T$4 &amp; " ",1)),cs!$B$3="")),"RARE",IF(AND(ISBLANK(ns!T$2),ISBLANK(ns!T$3),ISBLANK(ns!T$4)),"UNK",FALSE())))</f>
        <v>1</v>
      </c>
      <c r="U2" s="52" t="b">
        <f>IF(AND(OR(EXACT(cs!$B$2,ns!U$2),EXACT(cs!$B$2,ns!U$3),EXACT(cs!$B$2,ns!U$4),cs!$B$2=""),OR(EXACT(cs!$B$3,ns!U$2),EXACT(cs!$B$3,ns!U$3),EXACT(cs!$B$3,ns!U$4),cs!$B$3="")),TRUE(),IF(AND(OR(EXACT(cs!$B$2,LEFT(ns!U$2 &amp; " ",1)),EXACT(cs!$B$2,LEFT(ns!U$3 &amp; " ",1)),EXACT(cs!$B$2,LEFT(ns!U$4 &amp; " ",1)),cs!$B$2=""),OR(EXACT(cs!$B$3,LEFT(ns!U$2 &amp; " ",1)),EXACT(cs!$B$3,LEFT(ns!U$3 &amp; " ",1)),EXACT(cs!$B$3,LEFT(ns!U$4 &amp; " ",1)),cs!$B$3="")),"RARE",IF(AND(ISBLANK(ns!U$2),ISBLANK(ns!U$3),ISBLANK(ns!U$4)),"UNK",FALSE())))</f>
        <v>1</v>
      </c>
      <c r="V2" s="52" t="b">
        <f>IF(AND(OR(EXACT(cs!$B$2,ns!V$2),EXACT(cs!$B$2,ns!V$3),EXACT(cs!$B$2,ns!V$4),cs!$B$2=""),OR(EXACT(cs!$B$3,ns!V$2),EXACT(cs!$B$3,ns!V$3),EXACT(cs!$B$3,ns!V$4),cs!$B$3="")),TRUE(),IF(AND(OR(EXACT(cs!$B$2,LEFT(ns!V$2 &amp; " ",1)),EXACT(cs!$B$2,LEFT(ns!V$3 &amp; " ",1)),EXACT(cs!$B$2,LEFT(ns!V$4 &amp; " ",1)),cs!$B$2=""),OR(EXACT(cs!$B$3,LEFT(ns!V$2 &amp; " ",1)),EXACT(cs!$B$3,LEFT(ns!V$3 &amp; " ",1)),EXACT(cs!$B$3,LEFT(ns!V$4 &amp; " ",1)),cs!$B$3="")),"RARE",IF(AND(ISBLANK(ns!V$2),ISBLANK(ns!V$3),ISBLANK(ns!V$4)),"UNK",FALSE())))</f>
        <v>1</v>
      </c>
      <c r="W2" s="52" t="b">
        <f>IF(AND(OR(EXACT(cs!$B$2,ns!W$2),EXACT(cs!$B$2,ns!W$3),EXACT(cs!$B$2,ns!W$4),cs!$B$2=""),OR(EXACT(cs!$B$3,ns!W$2),EXACT(cs!$B$3,ns!W$3),EXACT(cs!$B$3,ns!W$4),cs!$B$3="")),TRUE(),IF(AND(OR(EXACT(cs!$B$2,LEFT(ns!W$2 &amp; " ",1)),EXACT(cs!$B$2,LEFT(ns!W$3 &amp; " ",1)),EXACT(cs!$B$2,LEFT(ns!W$4 &amp; " ",1)),cs!$B$2=""),OR(EXACT(cs!$B$3,LEFT(ns!W$2 &amp; " ",1)),EXACT(cs!$B$3,LEFT(ns!W$3 &amp; " ",1)),EXACT(cs!$B$3,LEFT(ns!W$4 &amp; " ",1)),cs!$B$3="")),"RARE",IF(AND(ISBLANK(ns!W$2),ISBLANK(ns!W$3),ISBLANK(ns!W$4)),"UNK",FALSE())))</f>
        <v>1</v>
      </c>
      <c r="X2" s="52" t="b">
        <f>IF(AND(OR(EXACT(cs!$B$2,ns!X$2),EXACT(cs!$B$2,ns!X$3),EXACT(cs!$B$2,ns!X$4),cs!$B$2=""),OR(EXACT(cs!$B$3,ns!X$2),EXACT(cs!$B$3,ns!X$3),EXACT(cs!$B$3,ns!X$4),cs!$B$3="")),TRUE(),IF(AND(OR(EXACT(cs!$B$2,LEFT(ns!X$2 &amp; " ",1)),EXACT(cs!$B$2,LEFT(ns!X$3 &amp; " ",1)),EXACT(cs!$B$2,LEFT(ns!X$4 &amp; " ",1)),cs!$B$2=""),OR(EXACT(cs!$B$3,LEFT(ns!X$2 &amp; " ",1)),EXACT(cs!$B$3,LEFT(ns!X$3 &amp; " ",1)),EXACT(cs!$B$3,LEFT(ns!X$4 &amp; " ",1)),cs!$B$3="")),"RARE",IF(AND(ISBLANK(ns!X$2),ISBLANK(ns!X$3),ISBLANK(ns!X$4)),"UNK",FALSE())))</f>
        <v>1</v>
      </c>
      <c r="Y2" s="52" t="b">
        <f>IF(AND(OR(EXACT(cs!$B$2,ns!Y$2),EXACT(cs!$B$2,ns!Y$3),EXACT(cs!$B$2,ns!Y$4),cs!$B$2=""),OR(EXACT(cs!$B$3,ns!Y$2),EXACT(cs!$B$3,ns!Y$3),EXACT(cs!$B$3,ns!Y$4),cs!$B$3="")),TRUE(),IF(AND(OR(EXACT(cs!$B$2,LEFT(ns!Y$2 &amp; " ",1)),EXACT(cs!$B$2,LEFT(ns!Y$3 &amp; " ",1)),EXACT(cs!$B$2,LEFT(ns!Y$4 &amp; " ",1)),cs!$B$2=""),OR(EXACT(cs!$B$3,LEFT(ns!Y$2 &amp; " ",1)),EXACT(cs!$B$3,LEFT(ns!Y$3 &amp; " ",1)),EXACT(cs!$B$3,LEFT(ns!Y$4 &amp; " ",1)),cs!$B$3="")),"RARE",IF(AND(ISBLANK(ns!Y$2),ISBLANK(ns!Y$3),ISBLANK(ns!Y$4)),"UNK",FALSE())))</f>
        <v>1</v>
      </c>
      <c r="Z2" s="52" t="b">
        <f>IF(AND(OR(EXACT(cs!$B$2,ns!Z$2),EXACT(cs!$B$2,ns!Z$3),EXACT(cs!$B$2,ns!Z$4),cs!$B$2=""),OR(EXACT(cs!$B$3,ns!Z$2),EXACT(cs!$B$3,ns!Z$3),EXACT(cs!$B$3,ns!Z$4),cs!$B$3="")),TRUE(),IF(AND(OR(EXACT(cs!$B$2,LEFT(ns!Z$2 &amp; " ",1)),EXACT(cs!$B$2,LEFT(ns!Z$3 &amp; " ",1)),EXACT(cs!$B$2,LEFT(ns!Z$4 &amp; " ",1)),cs!$B$2=""),OR(EXACT(cs!$B$3,LEFT(ns!Z$2 &amp; " ",1)),EXACT(cs!$B$3,LEFT(ns!Z$3 &amp; " ",1)),EXACT(cs!$B$3,LEFT(ns!Z$4 &amp; " ",1)),cs!$B$3="")),"RARE",IF(AND(ISBLANK(ns!Z$2),ISBLANK(ns!Z$3),ISBLANK(ns!Z$4)),"UNK",FALSE())))</f>
        <v>1</v>
      </c>
      <c r="AA2" s="52" t="b">
        <f>IF(AND(OR(EXACT(cs!$B$2,ns!AA$2),EXACT(cs!$B$2,ns!AA$3),EXACT(cs!$B$2,ns!AA$4),cs!$B$2=""),OR(EXACT(cs!$B$3,ns!AA$2),EXACT(cs!$B$3,ns!AA$3),EXACT(cs!$B$3,ns!AA$4),cs!$B$3="")),TRUE(),IF(AND(OR(EXACT(cs!$B$2,LEFT(ns!AA$2 &amp; " ",1)),EXACT(cs!$B$2,LEFT(ns!AA$3 &amp; " ",1)),EXACT(cs!$B$2,LEFT(ns!AA$4 &amp; " ",1)),cs!$B$2=""),OR(EXACT(cs!$B$3,LEFT(ns!AA$2 &amp; " ",1)),EXACT(cs!$B$3,LEFT(ns!AA$3 &amp; " ",1)),EXACT(cs!$B$3,LEFT(ns!AA$4 &amp; " ",1)),cs!$B$3="")),"RARE",IF(AND(ISBLANK(ns!AA$2),ISBLANK(ns!AA$3),ISBLANK(ns!AA$4)),"UNK",FALSE())))</f>
        <v>1</v>
      </c>
      <c r="AB2" s="52" t="b">
        <f>IF(AND(OR(EXACT(cs!$B$2,ns!AB$2),EXACT(cs!$B$2,ns!AB$3),EXACT(cs!$B$2,ns!AB$4),cs!$B$2=""),OR(EXACT(cs!$B$3,ns!AB$2),EXACT(cs!$B$3,ns!AB$3),EXACT(cs!$B$3,ns!AB$4),cs!$B$3="")),TRUE(),IF(AND(OR(EXACT(cs!$B$2,LEFT(ns!AB$2 &amp; " ",1)),EXACT(cs!$B$2,LEFT(ns!AB$3 &amp; " ",1)),EXACT(cs!$B$2,LEFT(ns!AB$4 &amp; " ",1)),cs!$B$2=""),OR(EXACT(cs!$B$3,LEFT(ns!AB$2 &amp; " ",1)),EXACT(cs!$B$3,LEFT(ns!AB$3 &amp; " ",1)),EXACT(cs!$B$3,LEFT(ns!AB$4 &amp; " ",1)),cs!$B$3="")),"RARE",IF(AND(ISBLANK(ns!AB$2),ISBLANK(ns!AB$3),ISBLANK(ns!AB$4)),"UNK",FALSE())))</f>
        <v>1</v>
      </c>
      <c r="AC2" s="52" t="b">
        <f>IF(AND(OR(EXACT(cs!$B$2,ns!AC$2),EXACT(cs!$B$2,ns!AC$3),EXACT(cs!$B$2,ns!AC$4),cs!$B$2=""),OR(EXACT(cs!$B$3,ns!AC$2),EXACT(cs!$B$3,ns!AC$3),EXACT(cs!$B$3,ns!AC$4),cs!$B$3="")),TRUE(),IF(AND(OR(EXACT(cs!$B$2,LEFT(ns!AC$2 &amp; " ",1)),EXACT(cs!$B$2,LEFT(ns!AC$3 &amp; " ",1)),EXACT(cs!$B$2,LEFT(ns!AC$4 &amp; " ",1)),cs!$B$2=""),OR(EXACT(cs!$B$3,LEFT(ns!AC$2 &amp; " ",1)),EXACT(cs!$B$3,LEFT(ns!AC$3 &amp; " ",1)),EXACT(cs!$B$3,LEFT(ns!AC$4 &amp; " ",1)),cs!$B$3="")),"RARE",IF(AND(ISBLANK(ns!AC$2),ISBLANK(ns!AC$3),ISBLANK(ns!AC$4)),"UNK",FALSE())))</f>
        <v>1</v>
      </c>
      <c r="AD2" s="52" t="b">
        <f>IF(AND(OR(EXACT(cs!$B$2,ns!AD$2),EXACT(cs!$B$2,ns!AD$3),EXACT(cs!$B$2,ns!AD$4),cs!$B$2=""),OR(EXACT(cs!$B$3,ns!AD$2),EXACT(cs!$B$3,ns!AD$3),EXACT(cs!$B$3,ns!AD$4),cs!$B$3="")),TRUE(),IF(AND(OR(EXACT(cs!$B$2,LEFT(ns!AD$2 &amp; " ",1)),EXACT(cs!$B$2,LEFT(ns!AD$3 &amp; " ",1)),EXACT(cs!$B$2,LEFT(ns!AD$4 &amp; " ",1)),cs!$B$2=""),OR(EXACT(cs!$B$3,LEFT(ns!AD$2 &amp; " ",1)),EXACT(cs!$B$3,LEFT(ns!AD$3 &amp; " ",1)),EXACT(cs!$B$3,LEFT(ns!AD$4 &amp; " ",1)),cs!$B$3="")),"RARE",IF(AND(ISBLANK(ns!AD$2),ISBLANK(ns!AD$3),ISBLANK(ns!AD$4)),"UNK",FALSE())))</f>
        <v>1</v>
      </c>
      <c r="AE2" s="52" t="b">
        <f>IF(AND(OR(EXACT(cs!$B$2,ns!AE$2),EXACT(cs!$B$2,ns!AE$3),EXACT(cs!$B$2,ns!AE$4),cs!$B$2=""),OR(EXACT(cs!$B$3,ns!AE$2),EXACT(cs!$B$3,ns!AE$3),EXACT(cs!$B$3,ns!AE$4),cs!$B$3="")),TRUE(),IF(AND(OR(EXACT(cs!$B$2,LEFT(ns!AE$2 &amp; " ",1)),EXACT(cs!$B$2,LEFT(ns!AE$3 &amp; " ",1)),EXACT(cs!$B$2,LEFT(ns!AE$4 &amp; " ",1)),cs!$B$2=""),OR(EXACT(cs!$B$3,LEFT(ns!AE$2 &amp; " ",1)),EXACT(cs!$B$3,LEFT(ns!AE$3 &amp; " ",1)),EXACT(cs!$B$3,LEFT(ns!AE$4 &amp; " ",1)),cs!$B$3="")),"RARE",IF(AND(ISBLANK(ns!AE$2),ISBLANK(ns!AE$3),ISBLANK(ns!AE$4)),"UNK",FALSE())))</f>
        <v>1</v>
      </c>
      <c r="AF2" s="52" t="b">
        <f>IF(AND(OR(EXACT(cs!$B$2,ns!AF$2),EXACT(cs!$B$2,ns!AF$3),EXACT(cs!$B$2,ns!AF$4),cs!$B$2=""),OR(EXACT(cs!$B$3,ns!AF$2),EXACT(cs!$B$3,ns!AF$3),EXACT(cs!$B$3,ns!AF$4),cs!$B$3="")),TRUE(),IF(AND(OR(EXACT(cs!$B$2,LEFT(ns!AF$2 &amp; " ",1)),EXACT(cs!$B$2,LEFT(ns!AF$3 &amp; " ",1)),EXACT(cs!$B$2,LEFT(ns!AF$4 &amp; " ",1)),cs!$B$2=""),OR(EXACT(cs!$B$3,LEFT(ns!AF$2 &amp; " ",1)),EXACT(cs!$B$3,LEFT(ns!AF$3 &amp; " ",1)),EXACT(cs!$B$3,LEFT(ns!AF$4 &amp; " ",1)),cs!$B$3="")),"RARE",IF(AND(ISBLANK(ns!AF$2),ISBLANK(ns!AF$3),ISBLANK(ns!AF$4)),"UNK",FALSE())))</f>
        <v>1</v>
      </c>
      <c r="AG2" s="52" t="b">
        <f>IF(AND(OR(EXACT(cs!$B$2,ns!AG$2),EXACT(cs!$B$2,ns!AG$3),EXACT(cs!$B$2,ns!AG$4),cs!$B$2=""),OR(EXACT(cs!$B$3,ns!AG$2),EXACT(cs!$B$3,ns!AG$3),EXACT(cs!$B$3,ns!AG$4),cs!$B$3="")),TRUE(),IF(AND(OR(EXACT(cs!$B$2,LEFT(ns!AG$2 &amp; " ",1)),EXACT(cs!$B$2,LEFT(ns!AG$3 &amp; " ",1)),EXACT(cs!$B$2,LEFT(ns!AG$4 &amp; " ",1)),cs!$B$2=""),OR(EXACT(cs!$B$3,LEFT(ns!AG$2 &amp; " ",1)),EXACT(cs!$B$3,LEFT(ns!AG$3 &amp; " ",1)),EXACT(cs!$B$3,LEFT(ns!AG$4 &amp; " ",1)),cs!$B$3="")),"RARE",IF(AND(ISBLANK(ns!AG$2),ISBLANK(ns!AG$3),ISBLANK(ns!AG$4)),"UNK",FALSE())))</f>
        <v>1</v>
      </c>
      <c r="AH2" s="52" t="b">
        <f>IF(AND(OR(EXACT(cs!$B$2,ns!AH$2),EXACT(cs!$B$2,ns!AH$3),EXACT(cs!$B$2,ns!AH$4),cs!$B$2=""),OR(EXACT(cs!$B$3,ns!AH$2),EXACT(cs!$B$3,ns!AH$3),EXACT(cs!$B$3,ns!AH$4),cs!$B$3="")),TRUE(),IF(AND(OR(EXACT(cs!$B$2,LEFT(ns!AH$2 &amp; " ",1)),EXACT(cs!$B$2,LEFT(ns!AH$3 &amp; " ",1)),EXACT(cs!$B$2,LEFT(ns!AH$4 &amp; " ",1)),cs!$B$2=""),OR(EXACT(cs!$B$3,LEFT(ns!AH$2 &amp; " ",1)),EXACT(cs!$B$3,LEFT(ns!AH$3 &amp; " ",1)),EXACT(cs!$B$3,LEFT(ns!AH$4 &amp; " ",1)),cs!$B$3="")),"RARE",IF(AND(ISBLANK(ns!AH$2),ISBLANK(ns!AH$3),ISBLANK(ns!AH$4)),"UNK",FALSE())))</f>
        <v>1</v>
      </c>
      <c r="AI2" s="52" t="b">
        <f>IF(AND(OR(EXACT(cs!$B$2,ns!AI$2),EXACT(cs!$B$2,ns!AI$3),EXACT(cs!$B$2,ns!AI$4),cs!$B$2=""),OR(EXACT(cs!$B$3,ns!AI$2),EXACT(cs!$B$3,ns!AI$3),EXACT(cs!$B$3,ns!AI$4),cs!$B$3="")),TRUE(),IF(AND(OR(EXACT(cs!$B$2,LEFT(ns!AI$2 &amp; " ",1)),EXACT(cs!$B$2,LEFT(ns!AI$3 &amp; " ",1)),EXACT(cs!$B$2,LEFT(ns!AI$4 &amp; " ",1)),cs!$B$2=""),OR(EXACT(cs!$B$3,LEFT(ns!AI$2 &amp; " ",1)),EXACT(cs!$B$3,LEFT(ns!AI$3 &amp; " ",1)),EXACT(cs!$B$3,LEFT(ns!AI$4 &amp; " ",1)),cs!$B$3="")),"RARE",IF(AND(ISBLANK(ns!AI$2),ISBLANK(ns!AI$3),ISBLANK(ns!AI$4)),"UNK",FALSE())))</f>
        <v>1</v>
      </c>
      <c r="AJ2" s="52" t="b">
        <f>IF(AND(OR(EXACT(cs!$B$2,ns!AJ$2),EXACT(cs!$B$2,ns!AJ$3),EXACT(cs!$B$2,ns!AJ$4),cs!$B$2=""),OR(EXACT(cs!$B$3,ns!AJ$2),EXACT(cs!$B$3,ns!AJ$3),EXACT(cs!$B$3,ns!AJ$4),cs!$B$3="")),TRUE(),IF(AND(OR(EXACT(cs!$B$2,LEFT(ns!AJ$2 &amp; " ",1)),EXACT(cs!$B$2,LEFT(ns!AJ$3 &amp; " ",1)),EXACT(cs!$B$2,LEFT(ns!AJ$4 &amp; " ",1)),cs!$B$2=""),OR(EXACT(cs!$B$3,LEFT(ns!AJ$2 &amp; " ",1)),EXACT(cs!$B$3,LEFT(ns!AJ$3 &amp; " ",1)),EXACT(cs!$B$3,LEFT(ns!AJ$4 &amp; " ",1)),cs!$B$3="")),"RARE",IF(AND(ISBLANK(ns!AJ$2),ISBLANK(ns!AJ$3),ISBLANK(ns!AJ$4)),"UNK",FALSE())))</f>
        <v>1</v>
      </c>
      <c r="AK2" s="52" t="b">
        <f>IF(AND(OR(EXACT(cs!$B$2,ns!AK$2),EXACT(cs!$B$2,ns!AK$3),EXACT(cs!$B$2,ns!AK$4),cs!$B$2=""),OR(EXACT(cs!$B$3,ns!AK$2),EXACT(cs!$B$3,ns!AK$3),EXACT(cs!$B$3,ns!AK$4),cs!$B$3="")),TRUE(),IF(AND(OR(EXACT(cs!$B$2,LEFT(ns!AK$2 &amp; " ",1)),EXACT(cs!$B$2,LEFT(ns!AK$3 &amp; " ",1)),EXACT(cs!$B$2,LEFT(ns!AK$4 &amp; " ",1)),cs!$B$2=""),OR(EXACT(cs!$B$3,LEFT(ns!AK$2 &amp; " ",1)),EXACT(cs!$B$3,LEFT(ns!AK$3 &amp; " ",1)),EXACT(cs!$B$3,LEFT(ns!AK$4 &amp; " ",1)),cs!$B$3="")),"RARE",IF(AND(ISBLANK(ns!AK$2),ISBLANK(ns!AK$3),ISBLANK(ns!AK$4)),"UNK",FALSE())))</f>
        <v>1</v>
      </c>
      <c r="AL2" s="52" t="b">
        <f>IF(AND(OR(EXACT(cs!$B$2,ns!AL$2),EXACT(cs!$B$2,ns!AL$3),EXACT(cs!$B$2,ns!AL$4),cs!$B$2=""),OR(EXACT(cs!$B$3,ns!AL$2),EXACT(cs!$B$3,ns!AL$3),EXACT(cs!$B$3,ns!AL$4),cs!$B$3="")),TRUE(),IF(AND(OR(EXACT(cs!$B$2,LEFT(ns!AL$2 &amp; " ",1)),EXACT(cs!$B$2,LEFT(ns!AL$3 &amp; " ",1)),EXACT(cs!$B$2,LEFT(ns!AL$4 &amp; " ",1)),cs!$B$2=""),OR(EXACT(cs!$B$3,LEFT(ns!AL$2 &amp; " ",1)),EXACT(cs!$B$3,LEFT(ns!AL$3 &amp; " ",1)),EXACT(cs!$B$3,LEFT(ns!AL$4 &amp; " ",1)),cs!$B$3="")),"RARE",IF(AND(ISBLANK(ns!AL$2),ISBLANK(ns!AL$3),ISBLANK(ns!AL$4)),"UNK",FALSE())))</f>
        <v>1</v>
      </c>
      <c r="AM2" s="52" t="b">
        <f>IF(AND(OR(EXACT(cs!$B$2,ns!AM$2),EXACT(cs!$B$2,ns!AM$3),EXACT(cs!$B$2,ns!AM$4),cs!$B$2=""),OR(EXACT(cs!$B$3,ns!AM$2),EXACT(cs!$B$3,ns!AM$3),EXACT(cs!$B$3,ns!AM$4),cs!$B$3="")),TRUE(),IF(AND(OR(EXACT(cs!$B$2,LEFT(ns!AM$2 &amp; " ",1)),EXACT(cs!$B$2,LEFT(ns!AM$3 &amp; " ",1)),EXACT(cs!$B$2,LEFT(ns!AM$4 &amp; " ",1)),cs!$B$2=""),OR(EXACT(cs!$B$3,LEFT(ns!AM$2 &amp; " ",1)),EXACT(cs!$B$3,LEFT(ns!AM$3 &amp; " ",1)),EXACT(cs!$B$3,LEFT(ns!AM$4 &amp; " ",1)),cs!$B$3="")),"RARE",IF(AND(ISBLANK(ns!AM$2),ISBLANK(ns!AM$3),ISBLANK(ns!AM$4)),"UNK",FALSE())))</f>
        <v>1</v>
      </c>
      <c r="AN2" s="52" t="b">
        <f>IF(AND(OR(EXACT(cs!$B$2,ns!AN$2),EXACT(cs!$B$2,ns!AN$3),EXACT(cs!$B$2,ns!AN$4),cs!$B$2=""),OR(EXACT(cs!$B$3,ns!AN$2),EXACT(cs!$B$3,ns!AN$3),EXACT(cs!$B$3,ns!AN$4),cs!$B$3="")),TRUE(),IF(AND(OR(EXACT(cs!$B$2,LEFT(ns!AN$2 &amp; " ",1)),EXACT(cs!$B$2,LEFT(ns!AN$3 &amp; " ",1)),EXACT(cs!$B$2,LEFT(ns!AN$4 &amp; " ",1)),cs!$B$2=""),OR(EXACT(cs!$B$3,LEFT(ns!AN$2 &amp; " ",1)),EXACT(cs!$B$3,LEFT(ns!AN$3 &amp; " ",1)),EXACT(cs!$B$3,LEFT(ns!AN$4 &amp; " ",1)),cs!$B$3="")),"RARE",IF(AND(ISBLANK(ns!AN$2),ISBLANK(ns!AN$3),ISBLANK(ns!AN$4)),"UNK",FALSE())))</f>
        <v>1</v>
      </c>
      <c r="AO2" s="52" t="b">
        <f>IF(AND(OR(EXACT(cs!$B$2,ns!AO$2),EXACT(cs!$B$2,ns!AO$3),EXACT(cs!$B$2,ns!AO$4),cs!$B$2=""),OR(EXACT(cs!$B$3,ns!AO$2),EXACT(cs!$B$3,ns!AO$3),EXACT(cs!$B$3,ns!AO$4),cs!$B$3="")),TRUE(),IF(AND(OR(EXACT(cs!$B$2,LEFT(ns!AO$2 &amp; " ",1)),EXACT(cs!$B$2,LEFT(ns!AO$3 &amp; " ",1)),EXACT(cs!$B$2,LEFT(ns!AO$4 &amp; " ",1)),cs!$B$2=""),OR(EXACT(cs!$B$3,LEFT(ns!AO$2 &amp; " ",1)),EXACT(cs!$B$3,LEFT(ns!AO$3 &amp; " ",1)),EXACT(cs!$B$3,LEFT(ns!AO$4 &amp; " ",1)),cs!$B$3="")),"RARE",IF(AND(ISBLANK(ns!AO$2),ISBLANK(ns!AO$3),ISBLANK(ns!AO$4)),"UNK",FALSE())))</f>
        <v>1</v>
      </c>
      <c r="AP2" s="52" t="b">
        <f>IF(AND(OR(EXACT(cs!$B$2,ns!AP$2),EXACT(cs!$B$2,ns!AP$3),EXACT(cs!$B$2,ns!AP$4),cs!$B$2=""),OR(EXACT(cs!$B$3,ns!AP$2),EXACT(cs!$B$3,ns!AP$3),EXACT(cs!$B$3,ns!AP$4),cs!$B$3="")),TRUE(),IF(AND(OR(EXACT(cs!$B$2,LEFT(ns!AP$2 &amp; " ",1)),EXACT(cs!$B$2,LEFT(ns!AP$3 &amp; " ",1)),EXACT(cs!$B$2,LEFT(ns!AP$4 &amp; " ",1)),cs!$B$2=""),OR(EXACT(cs!$B$3,LEFT(ns!AP$2 &amp; " ",1)),EXACT(cs!$B$3,LEFT(ns!AP$3 &amp; " ",1)),EXACT(cs!$B$3,LEFT(ns!AP$4 &amp; " ",1)),cs!$B$3="")),"RARE",IF(AND(ISBLANK(ns!AP$2),ISBLANK(ns!AP$3),ISBLANK(ns!AP$4)),"UNK",FALSE())))</f>
        <v>1</v>
      </c>
      <c r="AQ2" s="52" t="b">
        <f>IF(AND(OR(EXACT(cs!$B$2,ns!AQ$2),EXACT(cs!$B$2,ns!AQ$3),EXACT(cs!$B$2,ns!AQ$4),cs!$B$2=""),OR(EXACT(cs!$B$3,ns!AQ$2),EXACT(cs!$B$3,ns!AQ$3),EXACT(cs!$B$3,ns!AQ$4),cs!$B$3="")),TRUE(),IF(AND(OR(EXACT(cs!$B$2,LEFT(ns!AQ$2 &amp; " ",1)),EXACT(cs!$B$2,LEFT(ns!AQ$3 &amp; " ",1)),EXACT(cs!$B$2,LEFT(ns!AQ$4 &amp; " ",1)),cs!$B$2=""),OR(EXACT(cs!$B$3,LEFT(ns!AQ$2 &amp; " ",1)),EXACT(cs!$B$3,LEFT(ns!AQ$3 &amp; " ",1)),EXACT(cs!$B$3,LEFT(ns!AQ$4 &amp; " ",1)),cs!$B$3="")),"RARE",IF(AND(ISBLANK(ns!AQ$2),ISBLANK(ns!AQ$3),ISBLANK(ns!AQ$4)),"UNK",FALSE())))</f>
        <v>1</v>
      </c>
      <c r="AR2" s="52" t="b">
        <f>IF(AND(OR(EXACT(cs!$B$2,ns!AR$2),EXACT(cs!$B$2,ns!AR$3),EXACT(cs!$B$2,ns!AR$4),cs!$B$2=""),OR(EXACT(cs!$B$3,ns!AR$2),EXACT(cs!$B$3,ns!AR$3),EXACT(cs!$B$3,ns!AR$4),cs!$B$3="")),TRUE(),IF(AND(OR(EXACT(cs!$B$2,LEFT(ns!AR$2 &amp; " ",1)),EXACT(cs!$B$2,LEFT(ns!AR$3 &amp; " ",1)),EXACT(cs!$B$2,LEFT(ns!AR$4 &amp; " ",1)),cs!$B$2=""),OR(EXACT(cs!$B$3,LEFT(ns!AR$2 &amp; " ",1)),EXACT(cs!$B$3,LEFT(ns!AR$3 &amp; " ",1)),EXACT(cs!$B$3,LEFT(ns!AR$4 &amp; " ",1)),cs!$B$3="")),"RARE",IF(AND(ISBLANK(ns!AR$2),ISBLANK(ns!AR$3),ISBLANK(ns!AR$4)),"UNK",FALSE())))</f>
        <v>1</v>
      </c>
      <c r="AS2" s="52" t="b">
        <f>IF(AND(OR(EXACT(cs!$B$2,ns!AS$2),EXACT(cs!$B$2,ns!AS$3),EXACT(cs!$B$2,ns!AS$4),cs!$B$2=""),OR(EXACT(cs!$B$3,ns!AS$2),EXACT(cs!$B$3,ns!AS$3),EXACT(cs!$B$3,ns!AS$4),cs!$B$3="")),TRUE(),IF(AND(OR(EXACT(cs!$B$2,LEFT(ns!AS$2 &amp; " ",1)),EXACT(cs!$B$2,LEFT(ns!AS$3 &amp; " ",1)),EXACT(cs!$B$2,LEFT(ns!AS$4 &amp; " ",1)),cs!$B$2=""),OR(EXACT(cs!$B$3,LEFT(ns!AS$2 &amp; " ",1)),EXACT(cs!$B$3,LEFT(ns!AS$3 &amp; " ",1)),EXACT(cs!$B$3,LEFT(ns!AS$4 &amp; " ",1)),cs!$B$3="")),"RARE",IF(AND(ISBLANK(ns!AS$2),ISBLANK(ns!AS$3),ISBLANK(ns!AS$4)),"UNK",FALSE())))</f>
        <v>1</v>
      </c>
      <c r="AT2" s="52" t="b">
        <f>IF(AND(OR(EXACT(cs!$B$2,ns!AT$2),EXACT(cs!$B$2,ns!AT$3),EXACT(cs!$B$2,ns!AT$4),cs!$B$2=""),OR(EXACT(cs!$B$3,ns!AT$2),EXACT(cs!$B$3,ns!AT$3),EXACT(cs!$B$3,ns!AT$4),cs!$B$3="")),TRUE(),IF(AND(OR(EXACT(cs!$B$2,LEFT(ns!AT$2 &amp; " ",1)),EXACT(cs!$B$2,LEFT(ns!AT$3 &amp; " ",1)),EXACT(cs!$B$2,LEFT(ns!AT$4 &amp; " ",1)),cs!$B$2=""),OR(EXACT(cs!$B$3,LEFT(ns!AT$2 &amp; " ",1)),EXACT(cs!$B$3,LEFT(ns!AT$3 &amp; " ",1)),EXACT(cs!$B$3,LEFT(ns!AT$4 &amp; " ",1)),cs!$B$3="")),"RARE",IF(AND(ISBLANK(ns!AT$2),ISBLANK(ns!AT$3),ISBLANK(ns!AT$4)),"UNK",FALSE())))</f>
        <v>1</v>
      </c>
      <c r="AU2" s="52" t="b">
        <f>IF(AND(OR(EXACT(cs!$B$2,ns!AU$2),EXACT(cs!$B$2,ns!AU$3),EXACT(cs!$B$2,ns!AU$4),cs!$B$2=""),OR(EXACT(cs!$B$3,ns!AU$2),EXACT(cs!$B$3,ns!AU$3),EXACT(cs!$B$3,ns!AU$4),cs!$B$3="")),TRUE(),IF(AND(OR(EXACT(cs!$B$2,LEFT(ns!AU$2 &amp; " ",1)),EXACT(cs!$B$2,LEFT(ns!AU$3 &amp; " ",1)),EXACT(cs!$B$2,LEFT(ns!AU$4 &amp; " ",1)),cs!$B$2=""),OR(EXACT(cs!$B$3,LEFT(ns!AU$2 &amp; " ",1)),EXACT(cs!$B$3,LEFT(ns!AU$3 &amp; " ",1)),EXACT(cs!$B$3,LEFT(ns!AU$4 &amp; " ",1)),cs!$B$3="")),"RARE",IF(AND(ISBLANK(ns!AU$2),ISBLANK(ns!AU$3),ISBLANK(ns!AU$4)),"UNK",FALSE())))</f>
        <v>1</v>
      </c>
      <c r="AV2" s="52" t="b">
        <f>IF(AND(OR(EXACT(cs!$B$2,ns!AV$2),EXACT(cs!$B$2,ns!AV$3),EXACT(cs!$B$2,ns!AV$4),cs!$B$2=""),OR(EXACT(cs!$B$3,ns!AV$2),EXACT(cs!$B$3,ns!AV$3),EXACT(cs!$B$3,ns!AV$4),cs!$B$3="")),TRUE(),IF(AND(OR(EXACT(cs!$B$2,LEFT(ns!AV$2 &amp; " ",1)),EXACT(cs!$B$2,LEFT(ns!AV$3 &amp; " ",1)),EXACT(cs!$B$2,LEFT(ns!AV$4 &amp; " ",1)),cs!$B$2=""),OR(EXACT(cs!$B$3,LEFT(ns!AV$2 &amp; " ",1)),EXACT(cs!$B$3,LEFT(ns!AV$3 &amp; " ",1)),EXACT(cs!$B$3,LEFT(ns!AV$4 &amp; " ",1)),cs!$B$3="")),"RARE",IF(AND(ISBLANK(ns!AV$2),ISBLANK(ns!AV$3),ISBLANK(ns!AV$4)),"UNK",FALSE())))</f>
        <v>1</v>
      </c>
      <c r="AW2" s="52" t="b">
        <f>IF(AND(OR(EXACT(cs!$B$2,ns!AW$2),EXACT(cs!$B$2,ns!AW$3),EXACT(cs!$B$2,ns!AW$4),cs!$B$2=""),OR(EXACT(cs!$B$3,ns!AW$2),EXACT(cs!$B$3,ns!AW$3),EXACT(cs!$B$3,ns!AW$4),cs!$B$3="")),TRUE(),IF(AND(OR(EXACT(cs!$B$2,LEFT(ns!AW$2 &amp; " ",1)),EXACT(cs!$B$2,LEFT(ns!AW$3 &amp; " ",1)),EXACT(cs!$B$2,LEFT(ns!AW$4 &amp; " ",1)),cs!$B$2=""),OR(EXACT(cs!$B$3,LEFT(ns!AW$2 &amp; " ",1)),EXACT(cs!$B$3,LEFT(ns!AW$3 &amp; " ",1)),EXACT(cs!$B$3,LEFT(ns!AW$4 &amp; " ",1)),cs!$B$3="")),"RARE",IF(AND(ISBLANK(ns!AW$2),ISBLANK(ns!AW$3),ISBLANK(ns!AW$4)),"UNK",FALSE())))</f>
        <v>1</v>
      </c>
      <c r="AX2" s="52" t="b">
        <f>IF(AND(OR(EXACT(cs!$B$2,ns!AX$2),EXACT(cs!$B$2,ns!AX$3),EXACT(cs!$B$2,ns!AX$4),cs!$B$2=""),OR(EXACT(cs!$B$3,ns!AX$2),EXACT(cs!$B$3,ns!AX$3),EXACT(cs!$B$3,ns!AX$4),cs!$B$3="")),TRUE(),IF(AND(OR(EXACT(cs!$B$2,LEFT(ns!AX$2 &amp; " ",1)),EXACT(cs!$B$2,LEFT(ns!AX$3 &amp; " ",1)),EXACT(cs!$B$2,LEFT(ns!AX$4 &amp; " ",1)),cs!$B$2=""),OR(EXACT(cs!$B$3,LEFT(ns!AX$2 &amp; " ",1)),EXACT(cs!$B$3,LEFT(ns!AX$3 &amp; " ",1)),EXACT(cs!$B$3,LEFT(ns!AX$4 &amp; " ",1)),cs!$B$3="")),"RARE",IF(AND(ISBLANK(ns!AX$2),ISBLANK(ns!AX$3),ISBLANK(ns!AX$4)),"UNK",FALSE())))</f>
        <v>1</v>
      </c>
      <c r="AY2" s="52" t="b">
        <f>IF(AND(OR(EXACT(cs!$B$2,ns!AY$2),EXACT(cs!$B$2,ns!AY$3),EXACT(cs!$B$2,ns!AY$4),cs!$B$2=""),OR(EXACT(cs!$B$3,ns!AY$2),EXACT(cs!$B$3,ns!AY$3),EXACT(cs!$B$3,ns!AY$4),cs!$B$3="")),TRUE(),IF(AND(OR(EXACT(cs!$B$2,LEFT(ns!AY$2 &amp; " ",1)),EXACT(cs!$B$2,LEFT(ns!AY$3 &amp; " ",1)),EXACT(cs!$B$2,LEFT(ns!AY$4 &amp; " ",1)),cs!$B$2=""),OR(EXACT(cs!$B$3,LEFT(ns!AY$2 &amp; " ",1)),EXACT(cs!$B$3,LEFT(ns!AY$3 &amp; " ",1)),EXACT(cs!$B$3,LEFT(ns!AY$4 &amp; " ",1)),cs!$B$3="")),"RARE",IF(AND(ISBLANK(ns!AY$2),ISBLANK(ns!AY$3),ISBLANK(ns!AY$4)),"UNK",FALSE())))</f>
        <v>1</v>
      </c>
      <c r="AZ2" s="52" t="b">
        <f>IF(AND(OR(EXACT(cs!$B$2,ns!AZ$2),EXACT(cs!$B$2,ns!AZ$3),EXACT(cs!$B$2,ns!AZ$4),cs!$B$2=""),OR(EXACT(cs!$B$3,ns!AZ$2),EXACT(cs!$B$3,ns!AZ$3),EXACT(cs!$B$3,ns!AZ$4),cs!$B$3="")),TRUE(),IF(AND(OR(EXACT(cs!$B$2,LEFT(ns!AZ$2 &amp; " ",1)),EXACT(cs!$B$2,LEFT(ns!AZ$3 &amp; " ",1)),EXACT(cs!$B$2,LEFT(ns!AZ$4 &amp; " ",1)),cs!$B$2=""),OR(EXACT(cs!$B$3,LEFT(ns!AZ$2 &amp; " ",1)),EXACT(cs!$B$3,LEFT(ns!AZ$3 &amp; " ",1)),EXACT(cs!$B$3,LEFT(ns!AZ$4 &amp; " ",1)),cs!$B$3="")),"RARE",IF(AND(ISBLANK(ns!AZ$2),ISBLANK(ns!AZ$3),ISBLANK(ns!AZ$4)),"UNK",FALSE())))</f>
        <v>1</v>
      </c>
      <c r="BA2" s="52" t="b">
        <f>IF(AND(OR(EXACT(cs!$B$2,ns!BA$2),EXACT(cs!$B$2,ns!BA$3),EXACT(cs!$B$2,ns!BA$4),cs!$B$2=""),OR(EXACT(cs!$B$3,ns!BA$2),EXACT(cs!$B$3,ns!BA$3),EXACT(cs!$B$3,ns!BA$4),cs!$B$3="")),TRUE(),IF(AND(OR(EXACT(cs!$B$2,LEFT(ns!BA$2 &amp; " ",1)),EXACT(cs!$B$2,LEFT(ns!BA$3 &amp; " ",1)),EXACT(cs!$B$2,LEFT(ns!BA$4 &amp; " ",1)),cs!$B$2=""),OR(EXACT(cs!$B$3,LEFT(ns!BA$2 &amp; " ",1)),EXACT(cs!$B$3,LEFT(ns!BA$3 &amp; " ",1)),EXACT(cs!$B$3,LEFT(ns!BA$4 &amp; " ",1)),cs!$B$3="")),"RARE",IF(AND(ISBLANK(ns!BA$2),ISBLANK(ns!BA$3),ISBLANK(ns!BA$4)),"UNK",FALSE())))</f>
        <v>1</v>
      </c>
      <c r="BB2" s="52" t="b">
        <f>IF(AND(OR(EXACT(cs!$B$2,ns!BB$2),EXACT(cs!$B$2,ns!BB$3),EXACT(cs!$B$2,ns!BB$4),cs!$B$2=""),OR(EXACT(cs!$B$3,ns!BB$2),EXACT(cs!$B$3,ns!BB$3),EXACT(cs!$B$3,ns!BB$4),cs!$B$3="")),TRUE(),IF(AND(OR(EXACT(cs!$B$2,LEFT(ns!BB$2 &amp; " ",1)),EXACT(cs!$B$2,LEFT(ns!BB$3 &amp; " ",1)),EXACT(cs!$B$2,LEFT(ns!BB$4 &amp; " ",1)),cs!$B$2=""),OR(EXACT(cs!$B$3,LEFT(ns!BB$2 &amp; " ",1)),EXACT(cs!$B$3,LEFT(ns!BB$3 &amp; " ",1)),EXACT(cs!$B$3,LEFT(ns!BB$4 &amp; " ",1)),cs!$B$3="")),"RARE",IF(AND(ISBLANK(ns!BB$2),ISBLANK(ns!BB$3),ISBLANK(ns!BB$4)),"UNK",FALSE())))</f>
        <v>1</v>
      </c>
      <c r="BC2" s="52" t="b">
        <f>IF(AND(OR(EXACT(cs!$B$2,ns!BC$2),EXACT(cs!$B$2,ns!BC$3),EXACT(cs!$B$2,ns!BC$4),cs!$B$2=""),OR(EXACT(cs!$B$3,ns!BC$2),EXACT(cs!$B$3,ns!BC$3),EXACT(cs!$B$3,ns!BC$4),cs!$B$3="")),TRUE(),IF(AND(OR(EXACT(cs!$B$2,LEFT(ns!BC$2 &amp; " ",1)),EXACT(cs!$B$2,LEFT(ns!BC$3 &amp; " ",1)),EXACT(cs!$B$2,LEFT(ns!BC$4 &amp; " ",1)),cs!$B$2=""),OR(EXACT(cs!$B$3,LEFT(ns!BC$2 &amp; " ",1)),EXACT(cs!$B$3,LEFT(ns!BC$3 &amp; " ",1)),EXACT(cs!$B$3,LEFT(ns!BC$4 &amp; " ",1)),cs!$B$3="")),"RARE",IF(AND(ISBLANK(ns!BC$2),ISBLANK(ns!BC$3),ISBLANK(ns!BC$4)),"UNK",FALSE())))</f>
        <v>1</v>
      </c>
      <c r="BD2" s="52" t="b">
        <f>IF(AND(OR(EXACT(cs!$B$2,ns!BD$2),EXACT(cs!$B$2,ns!BD$3),EXACT(cs!$B$2,ns!BD$4),cs!$B$2=""),OR(EXACT(cs!$B$3,ns!BD$2),EXACT(cs!$B$3,ns!BD$3),EXACT(cs!$B$3,ns!BD$4),cs!$B$3="")),TRUE(),IF(AND(OR(EXACT(cs!$B$2,LEFT(ns!BD$2 &amp; " ",1)),EXACT(cs!$B$2,LEFT(ns!BD$3 &amp; " ",1)),EXACT(cs!$B$2,LEFT(ns!BD$4 &amp; " ",1)),cs!$B$2=""),OR(EXACT(cs!$B$3,LEFT(ns!BD$2 &amp; " ",1)),EXACT(cs!$B$3,LEFT(ns!BD$3 &amp; " ",1)),EXACT(cs!$B$3,LEFT(ns!BD$4 &amp; " ",1)),cs!$B$3="")),"RARE",IF(AND(ISBLANK(ns!BD$2),ISBLANK(ns!BD$3),ISBLANK(ns!BD$4)),"UNK",FALSE())))</f>
        <v>1</v>
      </c>
      <c r="BE2" s="52" t="b">
        <f>IF(AND(OR(EXACT(cs!$B$2,ns!BE$2),EXACT(cs!$B$2,ns!BE$3),EXACT(cs!$B$2,ns!BE$4),cs!$B$2=""),OR(EXACT(cs!$B$3,ns!BE$2),EXACT(cs!$B$3,ns!BE$3),EXACT(cs!$B$3,ns!BE$4),cs!$B$3="")),TRUE(),IF(AND(OR(EXACT(cs!$B$2,LEFT(ns!BE$2 &amp; " ",1)),EXACT(cs!$B$2,LEFT(ns!BE$3 &amp; " ",1)),EXACT(cs!$B$2,LEFT(ns!BE$4 &amp; " ",1)),cs!$B$2=""),OR(EXACT(cs!$B$3,LEFT(ns!BE$2 &amp; " ",1)),EXACT(cs!$B$3,LEFT(ns!BE$3 &amp; " ",1)),EXACT(cs!$B$3,LEFT(ns!BE$4 &amp; " ",1)),cs!$B$3="")),"RARE",IF(AND(ISBLANK(ns!BE$2),ISBLANK(ns!BE$3),ISBLANK(ns!BE$4)),"UNK",FALSE())))</f>
        <v>1</v>
      </c>
      <c r="BF2" s="52" t="b">
        <f>IF(AND(OR(EXACT(cs!$B$2,ns!BF$2),EXACT(cs!$B$2,ns!BF$3),EXACT(cs!$B$2,ns!BF$4),cs!$B$2=""),OR(EXACT(cs!$B$3,ns!BF$2),EXACT(cs!$B$3,ns!BF$3),EXACT(cs!$B$3,ns!BF$4),cs!$B$3="")),TRUE(),IF(AND(OR(EXACT(cs!$B$2,LEFT(ns!BF$2 &amp; " ",1)),EXACT(cs!$B$2,LEFT(ns!BF$3 &amp; " ",1)),EXACT(cs!$B$2,LEFT(ns!BF$4 &amp; " ",1)),cs!$B$2=""),OR(EXACT(cs!$B$3,LEFT(ns!BF$2 &amp; " ",1)),EXACT(cs!$B$3,LEFT(ns!BF$3 &amp; " ",1)),EXACT(cs!$B$3,LEFT(ns!BF$4 &amp; " ",1)),cs!$B$3="")),"RARE",IF(AND(ISBLANK(ns!BF$2),ISBLANK(ns!BF$3),ISBLANK(ns!BF$4)),"UNK",FALSE())))</f>
        <v>1</v>
      </c>
      <c r="BG2" s="52" t="b">
        <f>IF(AND(OR(EXACT(cs!$B$2,ns!BG$2),EXACT(cs!$B$2,ns!BG$3),EXACT(cs!$B$2,ns!BG$4),cs!$B$2=""),OR(EXACT(cs!$B$3,ns!BG$2),EXACT(cs!$B$3,ns!BG$3),EXACT(cs!$B$3,ns!BG$4),cs!$B$3="")),TRUE(),IF(AND(OR(EXACT(cs!$B$2,LEFT(ns!BG$2 &amp; " ",1)),EXACT(cs!$B$2,LEFT(ns!BG$3 &amp; " ",1)),EXACT(cs!$B$2,LEFT(ns!BG$4 &amp; " ",1)),cs!$B$2=""),OR(EXACT(cs!$B$3,LEFT(ns!BG$2 &amp; " ",1)),EXACT(cs!$B$3,LEFT(ns!BG$3 &amp; " ",1)),EXACT(cs!$B$3,LEFT(ns!BG$4 &amp; " ",1)),cs!$B$3="")),"RARE",IF(AND(ISBLANK(ns!BG$2),ISBLANK(ns!BG$3),ISBLANK(ns!BG$4)),"UNK",FALSE())))</f>
        <v>1</v>
      </c>
      <c r="BH2" s="52" t="b">
        <f>IF(AND(OR(EXACT(cs!$B$2,ns!BH$2),EXACT(cs!$B$2,ns!BH$3),EXACT(cs!$B$2,ns!BH$4),cs!$B$2=""),OR(EXACT(cs!$B$3,ns!BH$2),EXACT(cs!$B$3,ns!BH$3),EXACT(cs!$B$3,ns!BH$4),cs!$B$3="")),TRUE(),IF(AND(OR(EXACT(cs!$B$2,LEFT(ns!BH$2 &amp; " ",1)),EXACT(cs!$B$2,LEFT(ns!BH$3 &amp; " ",1)),EXACT(cs!$B$2,LEFT(ns!BH$4 &amp; " ",1)),cs!$B$2=""),OR(EXACT(cs!$B$3,LEFT(ns!BH$2 &amp; " ",1)),EXACT(cs!$B$3,LEFT(ns!BH$3 &amp; " ",1)),EXACT(cs!$B$3,LEFT(ns!BH$4 &amp; " ",1)),cs!$B$3="")),"RARE",IF(AND(ISBLANK(ns!BH$2),ISBLANK(ns!BH$3),ISBLANK(ns!BH$4)),"UNK",FALSE())))</f>
        <v>1</v>
      </c>
      <c r="BI2" s="52" t="b">
        <f>IF(AND(OR(EXACT(cs!$B$2,ns!BI$2),EXACT(cs!$B$2,ns!BI$3),EXACT(cs!$B$2,ns!BI$4),cs!$B$2=""),OR(EXACT(cs!$B$3,ns!BI$2),EXACT(cs!$B$3,ns!BI$3),EXACT(cs!$B$3,ns!BI$4),cs!$B$3="")),TRUE(),IF(AND(OR(EXACT(cs!$B$2,LEFT(ns!BI$2 &amp; " ",1)),EXACT(cs!$B$2,LEFT(ns!BI$3 &amp; " ",1)),EXACT(cs!$B$2,LEFT(ns!BI$4 &amp; " ",1)),cs!$B$2=""),OR(EXACT(cs!$B$3,LEFT(ns!BI$2 &amp; " ",1)),EXACT(cs!$B$3,LEFT(ns!BI$3 &amp; " ",1)),EXACT(cs!$B$3,LEFT(ns!BI$4 &amp; " ",1)),cs!$B$3="")),"RARE",IF(AND(ISBLANK(ns!BI$2),ISBLANK(ns!BI$3),ISBLANK(ns!BI$4)),"UNK",FALSE())))</f>
        <v>1</v>
      </c>
      <c r="BJ2" s="52" t="b">
        <f>IF(AND(OR(EXACT(cs!$B$2,ns!BJ$2),EXACT(cs!$B$2,ns!BJ$3),EXACT(cs!$B$2,ns!BJ$4),cs!$B$2=""),OR(EXACT(cs!$B$3,ns!BJ$2),EXACT(cs!$B$3,ns!BJ$3),EXACT(cs!$B$3,ns!BJ$4),cs!$B$3="")),TRUE(),IF(AND(OR(EXACT(cs!$B$2,LEFT(ns!BJ$2 &amp; " ",1)),EXACT(cs!$B$2,LEFT(ns!BJ$3 &amp; " ",1)),EXACT(cs!$B$2,LEFT(ns!BJ$4 &amp; " ",1)),cs!$B$2=""),OR(EXACT(cs!$B$3,LEFT(ns!BJ$2 &amp; " ",1)),EXACT(cs!$B$3,LEFT(ns!BJ$3 &amp; " ",1)),EXACT(cs!$B$3,LEFT(ns!BJ$4 &amp; " ",1)),cs!$B$3="")),"RARE",IF(AND(ISBLANK(ns!BJ$2),ISBLANK(ns!BJ$3),ISBLANK(ns!BJ$4)),"UNK",FALSE())))</f>
        <v>1</v>
      </c>
      <c r="BK2" s="52" t="b">
        <f>IF(AND(OR(EXACT(cs!$B$2,ns!BK$2),EXACT(cs!$B$2,ns!BK$3),EXACT(cs!$B$2,ns!BK$4),cs!$B$2=""),OR(EXACT(cs!$B$3,ns!BK$2),EXACT(cs!$B$3,ns!BK$3),EXACT(cs!$B$3,ns!BK$4),cs!$B$3="")),TRUE(),IF(AND(OR(EXACT(cs!$B$2,LEFT(ns!BK$2 &amp; " ",1)),EXACT(cs!$B$2,LEFT(ns!BK$3 &amp; " ",1)),EXACT(cs!$B$2,LEFT(ns!BK$4 &amp; " ",1)),cs!$B$2=""),OR(EXACT(cs!$B$3,LEFT(ns!BK$2 &amp; " ",1)),EXACT(cs!$B$3,LEFT(ns!BK$3 &amp; " ",1)),EXACT(cs!$B$3,LEFT(ns!BK$4 &amp; " ",1)),cs!$B$3="")),"RARE",IF(AND(ISBLANK(ns!BK$2),ISBLANK(ns!BK$3),ISBLANK(ns!BK$4)),"UNK",FALSE())))</f>
        <v>1</v>
      </c>
    </row>
    <row r="3" spans="1:64" x14ac:dyDescent="0.2">
      <c r="A3" t="s">
        <v>947</v>
      </c>
      <c r="B3" s="52" t="b">
        <f>IF(AND(OR(EXACT(cs!$B$4,ns!B$5),EXACT(cs!$B$4,ns!B$6),EXACT(cs!$B$4,ns!B$7),cs!$B$4=""),OR(EXACT(cs!$B$5,ns!B$5),EXACT(cs!$B$5,ns!B$6),EXACT(cs!$B$5,ns!B$7),cs!$B$5="")),TRUE(),IF(AND(OR(EXACT(cs!$B$4,LEFT(ns!B$5 &amp; " ",1)),EXACT(cs!$B$4,LEFT(ns!B$6 &amp; " ",1)),EXACT(cs!$B$4,LEFT(ns!B$7 &amp; " ",1)),cs!$B$4=""),OR(EXACT(cs!$B$5,LEFT(ns!B$5 &amp; " ",1)),EXACT(cs!$B$5,LEFT(ns!B$6 &amp; " ",1)),EXACT(cs!$B$5,LEFT(ns!B$7 &amp; " ",1)),cs!$B$5="")),"RARE",IF(AND(ISBLANK(ns!B$5),ISBLANK(ns!B$6),ISBLANK(ns!B$7)),"UNK",FALSE())))</f>
        <v>1</v>
      </c>
      <c r="C3" s="52" t="b">
        <f>IF(AND(OR(EXACT(cs!$B$4,ns!C$5),EXACT(cs!$B$4,ns!C$6),EXACT(cs!$B$4,ns!C$7),cs!$B$4=""),OR(EXACT(cs!$B$5,ns!C$5),EXACT(cs!$B$5,ns!C$6),EXACT(cs!$B$5,ns!C$7),cs!$B$5="")),TRUE(),IF(AND(OR(EXACT(cs!$B$4,LEFT(ns!C$5 &amp; " ",1)),EXACT(cs!$B$4,LEFT(ns!C$6 &amp; " ",1)),EXACT(cs!$B$4,LEFT(ns!C$7 &amp; " ",1)),cs!$B$4=""),OR(EXACT(cs!$B$5,LEFT(ns!C$5 &amp; " ",1)),EXACT(cs!$B$5,LEFT(ns!C$6 &amp; " ",1)),EXACT(cs!$B$5,LEFT(ns!C$7 &amp; " ",1)),cs!$B$5="")),"RARE",IF(AND(ISBLANK(ns!C$5),ISBLANK(ns!C$6),ISBLANK(ns!C$7)),"UNK",FALSE())))</f>
        <v>1</v>
      </c>
      <c r="D3" s="52" t="b">
        <f>IF(AND(OR(EXACT(cs!$B$4,ns!D$5),EXACT(cs!$B$4,ns!D$6),EXACT(cs!$B$4,ns!D$7),cs!$B$4=""),OR(EXACT(cs!$B$5,ns!D$5),EXACT(cs!$B$5,ns!D$6),EXACT(cs!$B$5,ns!D$7),cs!$B$5="")),TRUE(),IF(AND(OR(EXACT(cs!$B$4,LEFT(ns!D$5 &amp; " ",1)),EXACT(cs!$B$4,LEFT(ns!D$6 &amp; " ",1)),EXACT(cs!$B$4,LEFT(ns!D$7 &amp; " ",1)),cs!$B$4=""),OR(EXACT(cs!$B$5,LEFT(ns!D$5 &amp; " ",1)),EXACT(cs!$B$5,LEFT(ns!D$6 &amp; " ",1)),EXACT(cs!$B$5,LEFT(ns!D$7 &amp; " ",1)),cs!$B$5="")),"RARE",IF(AND(ISBLANK(ns!D$5),ISBLANK(ns!D$6),ISBLANK(ns!D$7)),"UNK",FALSE())))</f>
        <v>1</v>
      </c>
      <c r="E3" s="52" t="b">
        <f>IF(AND(OR(EXACT(cs!$B$4,ns!E$5),EXACT(cs!$B$4,ns!E$6),EXACT(cs!$B$4,ns!E$7),cs!$B$4=""),OR(EXACT(cs!$B$5,ns!E$5),EXACT(cs!$B$5,ns!E$6),EXACT(cs!$B$5,ns!E$7),cs!$B$5="")),TRUE(),IF(AND(OR(EXACT(cs!$B$4,LEFT(ns!E$5 &amp; " ",1)),EXACT(cs!$B$4,LEFT(ns!E$6 &amp; " ",1)),EXACT(cs!$B$4,LEFT(ns!E$7 &amp; " ",1)),cs!$B$4=""),OR(EXACT(cs!$B$5,LEFT(ns!E$5 &amp; " ",1)),EXACT(cs!$B$5,LEFT(ns!E$6 &amp; " ",1)),EXACT(cs!$B$5,LEFT(ns!E$7 &amp; " ",1)),cs!$B$5="")),"RARE",IF(AND(ISBLANK(ns!E$5),ISBLANK(ns!E$6),ISBLANK(ns!E$7)),"UNK",FALSE())))</f>
        <v>1</v>
      </c>
      <c r="F3" s="52" t="b">
        <f>IF(AND(OR(EXACT(cs!$B$4,ns!F$5),EXACT(cs!$B$4,ns!F$6),EXACT(cs!$B$4,ns!F$7),cs!$B$4=""),OR(EXACT(cs!$B$5,ns!F$5),EXACT(cs!$B$5,ns!F$6),EXACT(cs!$B$5,ns!F$7),cs!$B$5="")),TRUE(),IF(AND(OR(EXACT(cs!$B$4,LEFT(ns!F$5 &amp; " ",1)),EXACT(cs!$B$4,LEFT(ns!F$6 &amp; " ",1)),EXACT(cs!$B$4,LEFT(ns!F$7 &amp; " ",1)),cs!$B$4=""),OR(EXACT(cs!$B$5,LEFT(ns!F$5 &amp; " ",1)),EXACT(cs!$B$5,LEFT(ns!F$6 &amp; " ",1)),EXACT(cs!$B$5,LEFT(ns!F$7 &amp; " ",1)),cs!$B$5="")),"RARE",IF(AND(ISBLANK(ns!F$5),ISBLANK(ns!F$6),ISBLANK(ns!F$7)),"UNK",FALSE())))</f>
        <v>1</v>
      </c>
      <c r="G3" s="52" t="b">
        <f>IF(AND(OR(EXACT(cs!$B$4,ns!G$5),EXACT(cs!$B$4,ns!G$6),EXACT(cs!$B$4,ns!G$7),cs!$B$4=""),OR(EXACT(cs!$B$5,ns!G$5),EXACT(cs!$B$5,ns!G$6),EXACT(cs!$B$5,ns!G$7),cs!$B$5="")),TRUE(),IF(AND(OR(EXACT(cs!$B$4,LEFT(ns!G$5 &amp; " ",1)),EXACT(cs!$B$4,LEFT(ns!G$6 &amp; " ",1)),EXACT(cs!$B$4,LEFT(ns!G$7 &amp; " ",1)),cs!$B$4=""),OR(EXACT(cs!$B$5,LEFT(ns!G$5 &amp; " ",1)),EXACT(cs!$B$5,LEFT(ns!G$6 &amp; " ",1)),EXACT(cs!$B$5,LEFT(ns!G$7 &amp; " ",1)),cs!$B$5="")),"RARE",IF(AND(ISBLANK(ns!G$5),ISBLANK(ns!G$6),ISBLANK(ns!G$7)),"UNK",FALSE())))</f>
        <v>1</v>
      </c>
      <c r="H3" s="52" t="b">
        <f>IF(AND(OR(EXACT(cs!$B$4,ns!H$5),EXACT(cs!$B$4,ns!H$6),EXACT(cs!$B$4,ns!H$7),cs!$B$4=""),OR(EXACT(cs!$B$5,ns!H$5),EXACT(cs!$B$5,ns!H$6),EXACT(cs!$B$5,ns!H$7),cs!$B$5="")),TRUE(),IF(AND(OR(EXACT(cs!$B$4,LEFT(ns!H$5 &amp; " ",1)),EXACT(cs!$B$4,LEFT(ns!H$6 &amp; " ",1)),EXACT(cs!$B$4,LEFT(ns!H$7 &amp; " ",1)),cs!$B$4=""),OR(EXACT(cs!$B$5,LEFT(ns!H$5 &amp; " ",1)),EXACT(cs!$B$5,LEFT(ns!H$6 &amp; " ",1)),EXACT(cs!$B$5,LEFT(ns!H$7 &amp; " ",1)),cs!$B$5="")),"RARE",IF(AND(ISBLANK(ns!H$5),ISBLANK(ns!H$6),ISBLANK(ns!H$7)),"UNK",FALSE())))</f>
        <v>1</v>
      </c>
      <c r="I3" s="52" t="b">
        <f>IF(AND(OR(EXACT(cs!$B$4,ns!I$5),EXACT(cs!$B$4,ns!I$6),EXACT(cs!$B$4,ns!I$7),cs!$B$4=""),OR(EXACT(cs!$B$5,ns!I$5),EXACT(cs!$B$5,ns!I$6),EXACT(cs!$B$5,ns!I$7),cs!$B$5="")),TRUE(),IF(AND(OR(EXACT(cs!$B$4,LEFT(ns!I$5 &amp; " ",1)),EXACT(cs!$B$4,LEFT(ns!I$6 &amp; " ",1)),EXACT(cs!$B$4,LEFT(ns!I$7 &amp; " ",1)),cs!$B$4=""),OR(EXACT(cs!$B$5,LEFT(ns!I$5 &amp; " ",1)),EXACT(cs!$B$5,LEFT(ns!I$6 &amp; " ",1)),EXACT(cs!$B$5,LEFT(ns!I$7 &amp; " ",1)),cs!$B$5="")),"RARE",IF(AND(ISBLANK(ns!I$5),ISBLANK(ns!I$6),ISBLANK(ns!I$7)),"UNK",FALSE())))</f>
        <v>1</v>
      </c>
      <c r="J3" s="52" t="b">
        <f>IF(AND(OR(EXACT(cs!$B$4,ns!J$5),EXACT(cs!$B$4,ns!J$6),EXACT(cs!$B$4,ns!J$7),cs!$B$4=""),OR(EXACT(cs!$B$5,ns!J$5),EXACT(cs!$B$5,ns!J$6),EXACT(cs!$B$5,ns!J$7),cs!$B$5="")),TRUE(),IF(AND(OR(EXACT(cs!$B$4,LEFT(ns!J$5 &amp; " ",1)),EXACT(cs!$B$4,LEFT(ns!J$6 &amp; " ",1)),EXACT(cs!$B$4,LEFT(ns!J$7 &amp; " ",1)),cs!$B$4=""),OR(EXACT(cs!$B$5,LEFT(ns!J$5 &amp; " ",1)),EXACT(cs!$B$5,LEFT(ns!J$6 &amp; " ",1)),EXACT(cs!$B$5,LEFT(ns!J$7 &amp; " ",1)),cs!$B$5="")),"RARE",IF(AND(ISBLANK(ns!J$5),ISBLANK(ns!J$6),ISBLANK(ns!J$7)),"UNK",FALSE())))</f>
        <v>1</v>
      </c>
      <c r="K3" s="52" t="b">
        <f>IF(AND(OR(EXACT(cs!$B$4,ns!K$5),EXACT(cs!$B$4,ns!K$6),EXACT(cs!$B$4,ns!K$7),cs!$B$4=""),OR(EXACT(cs!$B$5,ns!K$5),EXACT(cs!$B$5,ns!K$6),EXACT(cs!$B$5,ns!K$7),cs!$B$5="")),TRUE(),IF(AND(OR(EXACT(cs!$B$4,LEFT(ns!K$5 &amp; " ",1)),EXACT(cs!$B$4,LEFT(ns!K$6 &amp; " ",1)),EXACT(cs!$B$4,LEFT(ns!K$7 &amp; " ",1)),cs!$B$4=""),OR(EXACT(cs!$B$5,LEFT(ns!K$5 &amp; " ",1)),EXACT(cs!$B$5,LEFT(ns!K$6 &amp; " ",1)),EXACT(cs!$B$5,LEFT(ns!K$7 &amp; " ",1)),cs!$B$5="")),"RARE",IF(AND(ISBLANK(ns!K$5),ISBLANK(ns!K$6),ISBLANK(ns!K$7)),"UNK",FALSE())))</f>
        <v>1</v>
      </c>
      <c r="L3" s="52" t="b">
        <f>IF(AND(OR(EXACT(cs!$B$4,ns!L$5),EXACT(cs!$B$4,ns!L$6),EXACT(cs!$B$4,ns!L$7),cs!$B$4=""),OR(EXACT(cs!$B$5,ns!L$5),EXACT(cs!$B$5,ns!L$6),EXACT(cs!$B$5,ns!L$7),cs!$B$5="")),TRUE(),IF(AND(OR(EXACT(cs!$B$4,LEFT(ns!L$5 &amp; " ",1)),EXACT(cs!$B$4,LEFT(ns!L$6 &amp; " ",1)),EXACT(cs!$B$4,LEFT(ns!L$7 &amp; " ",1)),cs!$B$4=""),OR(EXACT(cs!$B$5,LEFT(ns!L$5 &amp; " ",1)),EXACT(cs!$B$5,LEFT(ns!L$6 &amp; " ",1)),EXACT(cs!$B$5,LEFT(ns!L$7 &amp; " ",1)),cs!$B$5="")),"RARE",IF(AND(ISBLANK(ns!L$5),ISBLANK(ns!L$6),ISBLANK(ns!L$7)),"UNK",FALSE())))</f>
        <v>1</v>
      </c>
      <c r="M3" s="52" t="b">
        <f>IF(AND(OR(EXACT(cs!$B$4,ns!M$5),EXACT(cs!$B$4,ns!M$6),EXACT(cs!$B$4,ns!M$7),cs!$B$4=""),OR(EXACT(cs!$B$5,ns!M$5),EXACT(cs!$B$5,ns!M$6),EXACT(cs!$B$5,ns!M$7),cs!$B$5="")),TRUE(),IF(AND(OR(EXACT(cs!$B$4,LEFT(ns!M$5 &amp; " ",1)),EXACT(cs!$B$4,LEFT(ns!M$6 &amp; " ",1)),EXACT(cs!$B$4,LEFT(ns!M$7 &amp; " ",1)),cs!$B$4=""),OR(EXACT(cs!$B$5,LEFT(ns!M$5 &amp; " ",1)),EXACT(cs!$B$5,LEFT(ns!M$6 &amp; " ",1)),EXACT(cs!$B$5,LEFT(ns!M$7 &amp; " ",1)),cs!$B$5="")),"RARE",IF(AND(ISBLANK(ns!M$5),ISBLANK(ns!M$6),ISBLANK(ns!M$7)),"UNK",FALSE())))</f>
        <v>1</v>
      </c>
      <c r="N3" s="52" t="b">
        <f>IF(AND(OR(EXACT(cs!$B$4,ns!N$5),EXACT(cs!$B$4,ns!N$6),EXACT(cs!$B$4,ns!N$7),cs!$B$4=""),OR(EXACT(cs!$B$5,ns!N$5),EXACT(cs!$B$5,ns!N$6),EXACT(cs!$B$5,ns!N$7),cs!$B$5="")),TRUE(),IF(AND(OR(EXACT(cs!$B$4,LEFT(ns!N$5 &amp; " ",1)),EXACT(cs!$B$4,LEFT(ns!N$6 &amp; " ",1)),EXACT(cs!$B$4,LEFT(ns!N$7 &amp; " ",1)),cs!$B$4=""),OR(EXACT(cs!$B$5,LEFT(ns!N$5 &amp; " ",1)),EXACT(cs!$B$5,LEFT(ns!N$6 &amp; " ",1)),EXACT(cs!$B$5,LEFT(ns!N$7 &amp; " ",1)),cs!$B$5="")),"RARE",IF(AND(ISBLANK(ns!N$5),ISBLANK(ns!N$6),ISBLANK(ns!N$7)),"UNK",FALSE())))</f>
        <v>1</v>
      </c>
      <c r="O3" s="52" t="b">
        <f>IF(AND(OR(EXACT(cs!$B$4,ns!O$5),EXACT(cs!$B$4,ns!O$6),EXACT(cs!$B$4,ns!O$7),cs!$B$4=""),OR(EXACT(cs!$B$5,ns!O$5),EXACT(cs!$B$5,ns!O$6),EXACT(cs!$B$5,ns!O$7),cs!$B$5="")),TRUE(),IF(AND(OR(EXACT(cs!$B$4,LEFT(ns!O$5 &amp; " ",1)),EXACT(cs!$B$4,LEFT(ns!O$6 &amp; " ",1)),EXACT(cs!$B$4,LEFT(ns!O$7 &amp; " ",1)),cs!$B$4=""),OR(EXACT(cs!$B$5,LEFT(ns!O$5 &amp; " ",1)),EXACT(cs!$B$5,LEFT(ns!O$6 &amp; " ",1)),EXACT(cs!$B$5,LEFT(ns!O$7 &amp; " ",1)),cs!$B$5="")),"RARE",IF(AND(ISBLANK(ns!O$5),ISBLANK(ns!O$6),ISBLANK(ns!O$7)),"UNK",FALSE())))</f>
        <v>1</v>
      </c>
      <c r="P3" s="52" t="b">
        <f>IF(AND(OR(EXACT(cs!$B$4,ns!P$5),EXACT(cs!$B$4,ns!P$6),EXACT(cs!$B$4,ns!P$7),cs!$B$4=""),OR(EXACT(cs!$B$5,ns!P$5),EXACT(cs!$B$5,ns!P$6),EXACT(cs!$B$5,ns!P$7),cs!$B$5="")),TRUE(),IF(AND(OR(EXACT(cs!$B$4,LEFT(ns!P$5 &amp; " ",1)),EXACT(cs!$B$4,LEFT(ns!P$6 &amp; " ",1)),EXACT(cs!$B$4,LEFT(ns!P$7 &amp; " ",1)),cs!$B$4=""),OR(EXACT(cs!$B$5,LEFT(ns!P$5 &amp; " ",1)),EXACT(cs!$B$5,LEFT(ns!P$6 &amp; " ",1)),EXACT(cs!$B$5,LEFT(ns!P$7 &amp; " ",1)),cs!$B$5="")),"RARE",IF(AND(ISBLANK(ns!P$5),ISBLANK(ns!P$6),ISBLANK(ns!P$7)),"UNK",FALSE())))</f>
        <v>1</v>
      </c>
      <c r="Q3" s="52" t="b">
        <f>IF(AND(OR(EXACT(cs!$B$4,ns!Q$5),EXACT(cs!$B$4,ns!Q$6),EXACT(cs!$B$4,ns!Q$7),cs!$B$4=""),OR(EXACT(cs!$B$5,ns!Q$5),EXACT(cs!$B$5,ns!Q$6),EXACT(cs!$B$5,ns!Q$7),cs!$B$5="")),TRUE(),IF(AND(OR(EXACT(cs!$B$4,LEFT(ns!Q$5 &amp; " ",1)),EXACT(cs!$B$4,LEFT(ns!Q$6 &amp; " ",1)),EXACT(cs!$B$4,LEFT(ns!Q$7 &amp; " ",1)),cs!$B$4=""),OR(EXACT(cs!$B$5,LEFT(ns!Q$5 &amp; " ",1)),EXACT(cs!$B$5,LEFT(ns!Q$6 &amp; " ",1)),EXACT(cs!$B$5,LEFT(ns!Q$7 &amp; " ",1)),cs!$B$5="")),"RARE",IF(AND(ISBLANK(ns!Q$5),ISBLANK(ns!Q$6),ISBLANK(ns!Q$7)),"UNK",FALSE())))</f>
        <v>1</v>
      </c>
      <c r="R3" s="52" t="b">
        <f>IF(AND(OR(EXACT(cs!$B$4,ns!R$5),EXACT(cs!$B$4,ns!R$6),EXACT(cs!$B$4,ns!R$7),cs!$B$4=""),OR(EXACT(cs!$B$5,ns!R$5),EXACT(cs!$B$5,ns!R$6),EXACT(cs!$B$5,ns!R$7),cs!$B$5="")),TRUE(),IF(AND(OR(EXACT(cs!$B$4,LEFT(ns!R$5 &amp; " ",1)),EXACT(cs!$B$4,LEFT(ns!R$6 &amp; " ",1)),EXACT(cs!$B$4,LEFT(ns!R$7 &amp; " ",1)),cs!$B$4=""),OR(EXACT(cs!$B$5,LEFT(ns!R$5 &amp; " ",1)),EXACT(cs!$B$5,LEFT(ns!R$6 &amp; " ",1)),EXACT(cs!$B$5,LEFT(ns!R$7 &amp; " ",1)),cs!$B$5="")),"RARE",IF(AND(ISBLANK(ns!R$5),ISBLANK(ns!R$6),ISBLANK(ns!R$7)),"UNK",FALSE())))</f>
        <v>1</v>
      </c>
      <c r="S3" s="52" t="b">
        <f>IF(AND(OR(EXACT(cs!$B$4,ns!S$5),EXACT(cs!$B$4,ns!S$6),EXACT(cs!$B$4,ns!S$7),cs!$B$4=""),OR(EXACT(cs!$B$5,ns!S$5),EXACT(cs!$B$5,ns!S$6),EXACT(cs!$B$5,ns!S$7),cs!$B$5="")),TRUE(),IF(AND(OR(EXACT(cs!$B$4,LEFT(ns!S$5 &amp; " ",1)),EXACT(cs!$B$4,LEFT(ns!S$6 &amp; " ",1)),EXACT(cs!$B$4,LEFT(ns!S$7 &amp; " ",1)),cs!$B$4=""),OR(EXACT(cs!$B$5,LEFT(ns!S$5 &amp; " ",1)),EXACT(cs!$B$5,LEFT(ns!S$6 &amp; " ",1)),EXACT(cs!$B$5,LEFT(ns!S$7 &amp; " ",1)),cs!$B$5="")),"RARE",IF(AND(ISBLANK(ns!S$5),ISBLANK(ns!S$6),ISBLANK(ns!S$7)),"UNK",FALSE())))</f>
        <v>1</v>
      </c>
      <c r="T3" s="52" t="b">
        <f>IF(AND(OR(EXACT(cs!$B$4,ns!T$5),EXACT(cs!$B$4,ns!T$6),EXACT(cs!$B$4,ns!T$7),cs!$B$4=""),OR(EXACT(cs!$B$5,ns!T$5),EXACT(cs!$B$5,ns!T$6),EXACT(cs!$B$5,ns!T$7),cs!$B$5="")),TRUE(),IF(AND(OR(EXACT(cs!$B$4,LEFT(ns!T$5 &amp; " ",1)),EXACT(cs!$B$4,LEFT(ns!T$6 &amp; " ",1)),EXACT(cs!$B$4,LEFT(ns!T$7 &amp; " ",1)),cs!$B$4=""),OR(EXACT(cs!$B$5,LEFT(ns!T$5 &amp; " ",1)),EXACT(cs!$B$5,LEFT(ns!T$6 &amp; " ",1)),EXACT(cs!$B$5,LEFT(ns!T$7 &amp; " ",1)),cs!$B$5="")),"RARE",IF(AND(ISBLANK(ns!T$5),ISBLANK(ns!T$6),ISBLANK(ns!T$7)),"UNK",FALSE())))</f>
        <v>1</v>
      </c>
      <c r="U3" s="52" t="b">
        <f>IF(AND(OR(EXACT(cs!$B$4,ns!U$5),EXACT(cs!$B$4,ns!U$6),EXACT(cs!$B$4,ns!U$7),cs!$B$4=""),OR(EXACT(cs!$B$5,ns!U$5),EXACT(cs!$B$5,ns!U$6),EXACT(cs!$B$5,ns!U$7),cs!$B$5="")),TRUE(),IF(AND(OR(EXACT(cs!$B$4,LEFT(ns!U$5 &amp; " ",1)),EXACT(cs!$B$4,LEFT(ns!U$6 &amp; " ",1)),EXACT(cs!$B$4,LEFT(ns!U$7 &amp; " ",1)),cs!$B$4=""),OR(EXACT(cs!$B$5,LEFT(ns!U$5 &amp; " ",1)),EXACT(cs!$B$5,LEFT(ns!U$6 &amp; " ",1)),EXACT(cs!$B$5,LEFT(ns!U$7 &amp; " ",1)),cs!$B$5="")),"RARE",IF(AND(ISBLANK(ns!U$5),ISBLANK(ns!U$6),ISBLANK(ns!U$7)),"UNK",FALSE())))</f>
        <v>1</v>
      </c>
      <c r="V3" s="52" t="b">
        <f>IF(AND(OR(EXACT(cs!$B$4,ns!V$5),EXACT(cs!$B$4,ns!V$6),EXACT(cs!$B$4,ns!V$7),cs!$B$4=""),OR(EXACT(cs!$B$5,ns!V$5),EXACT(cs!$B$5,ns!V$6),EXACT(cs!$B$5,ns!V$7),cs!$B$5="")),TRUE(),IF(AND(OR(EXACT(cs!$B$4,LEFT(ns!V$5 &amp; " ",1)),EXACT(cs!$B$4,LEFT(ns!V$6 &amp; " ",1)),EXACT(cs!$B$4,LEFT(ns!V$7 &amp; " ",1)),cs!$B$4=""),OR(EXACT(cs!$B$5,LEFT(ns!V$5 &amp; " ",1)),EXACT(cs!$B$5,LEFT(ns!V$6 &amp; " ",1)),EXACT(cs!$B$5,LEFT(ns!V$7 &amp; " ",1)),cs!$B$5="")),"RARE",IF(AND(ISBLANK(ns!V$5),ISBLANK(ns!V$6),ISBLANK(ns!V$7)),"UNK",FALSE())))</f>
        <v>1</v>
      </c>
      <c r="W3" s="52" t="b">
        <f>IF(AND(OR(EXACT(cs!$B$4,ns!W$5),EXACT(cs!$B$4,ns!W$6),EXACT(cs!$B$4,ns!W$7),cs!$B$4=""),OR(EXACT(cs!$B$5,ns!W$5),EXACT(cs!$B$5,ns!W$6),EXACT(cs!$B$5,ns!W$7),cs!$B$5="")),TRUE(),IF(AND(OR(EXACT(cs!$B$4,LEFT(ns!W$5 &amp; " ",1)),EXACT(cs!$B$4,LEFT(ns!W$6 &amp; " ",1)),EXACT(cs!$B$4,LEFT(ns!W$7 &amp; " ",1)),cs!$B$4=""),OR(EXACT(cs!$B$5,LEFT(ns!W$5 &amp; " ",1)),EXACT(cs!$B$5,LEFT(ns!W$6 &amp; " ",1)),EXACT(cs!$B$5,LEFT(ns!W$7 &amp; " ",1)),cs!$B$5="")),"RARE",IF(AND(ISBLANK(ns!W$5),ISBLANK(ns!W$6),ISBLANK(ns!W$7)),"UNK",FALSE())))</f>
        <v>1</v>
      </c>
      <c r="X3" s="52" t="b">
        <f>IF(AND(OR(EXACT(cs!$B$4,ns!X$5),EXACT(cs!$B$4,ns!X$6),EXACT(cs!$B$4,ns!X$7),cs!$B$4=""),OR(EXACT(cs!$B$5,ns!X$5),EXACT(cs!$B$5,ns!X$6),EXACT(cs!$B$5,ns!X$7),cs!$B$5="")),TRUE(),IF(AND(OR(EXACT(cs!$B$4,LEFT(ns!X$5 &amp; " ",1)),EXACT(cs!$B$4,LEFT(ns!X$6 &amp; " ",1)),EXACT(cs!$B$4,LEFT(ns!X$7 &amp; " ",1)),cs!$B$4=""),OR(EXACT(cs!$B$5,LEFT(ns!X$5 &amp; " ",1)),EXACT(cs!$B$5,LEFT(ns!X$6 &amp; " ",1)),EXACT(cs!$B$5,LEFT(ns!X$7 &amp; " ",1)),cs!$B$5="")),"RARE",IF(AND(ISBLANK(ns!X$5),ISBLANK(ns!X$6),ISBLANK(ns!X$7)),"UNK",FALSE())))</f>
        <v>1</v>
      </c>
      <c r="Y3" s="52" t="b">
        <f>IF(AND(OR(EXACT(cs!$B$4,ns!Y$5),EXACT(cs!$B$4,ns!Y$6),EXACT(cs!$B$4,ns!Y$7),cs!$B$4=""),OR(EXACT(cs!$B$5,ns!Y$5),EXACT(cs!$B$5,ns!Y$6),EXACT(cs!$B$5,ns!Y$7),cs!$B$5="")),TRUE(),IF(AND(OR(EXACT(cs!$B$4,LEFT(ns!Y$5 &amp; " ",1)),EXACT(cs!$B$4,LEFT(ns!Y$6 &amp; " ",1)),EXACT(cs!$B$4,LEFT(ns!Y$7 &amp; " ",1)),cs!$B$4=""),OR(EXACT(cs!$B$5,LEFT(ns!Y$5 &amp; " ",1)),EXACT(cs!$B$5,LEFT(ns!Y$6 &amp; " ",1)),EXACT(cs!$B$5,LEFT(ns!Y$7 &amp; " ",1)),cs!$B$5="")),"RARE",IF(AND(ISBLANK(ns!Y$5),ISBLANK(ns!Y$6),ISBLANK(ns!Y$7)),"UNK",FALSE())))</f>
        <v>1</v>
      </c>
      <c r="Z3" s="52" t="b">
        <f>IF(AND(OR(EXACT(cs!$B$4,ns!Z$5),EXACT(cs!$B$4,ns!Z$6),EXACT(cs!$B$4,ns!Z$7),cs!$B$4=""),OR(EXACT(cs!$B$5,ns!Z$5),EXACT(cs!$B$5,ns!Z$6),EXACT(cs!$B$5,ns!Z$7),cs!$B$5="")),TRUE(),IF(AND(OR(EXACT(cs!$B$4,LEFT(ns!Z$5 &amp; " ",1)),EXACT(cs!$B$4,LEFT(ns!Z$6 &amp; " ",1)),EXACT(cs!$B$4,LEFT(ns!Z$7 &amp; " ",1)),cs!$B$4=""),OR(EXACT(cs!$B$5,LEFT(ns!Z$5 &amp; " ",1)),EXACT(cs!$B$5,LEFT(ns!Z$6 &amp; " ",1)),EXACT(cs!$B$5,LEFT(ns!Z$7 &amp; " ",1)),cs!$B$5="")),"RARE",IF(AND(ISBLANK(ns!Z$5),ISBLANK(ns!Z$6),ISBLANK(ns!Z$7)),"UNK",FALSE())))</f>
        <v>1</v>
      </c>
      <c r="AA3" s="52" t="b">
        <f>IF(AND(OR(EXACT(cs!$B$4,ns!AA$5),EXACT(cs!$B$4,ns!AA$6),EXACT(cs!$B$4,ns!AA$7),cs!$B$4=""),OR(EXACT(cs!$B$5,ns!AA$5),EXACT(cs!$B$5,ns!AA$6),EXACT(cs!$B$5,ns!AA$7),cs!$B$5="")),TRUE(),IF(AND(OR(EXACT(cs!$B$4,LEFT(ns!AA$5 &amp; " ",1)),EXACT(cs!$B$4,LEFT(ns!AA$6 &amp; " ",1)),EXACT(cs!$B$4,LEFT(ns!AA$7 &amp; " ",1)),cs!$B$4=""),OR(EXACT(cs!$B$5,LEFT(ns!AA$5 &amp; " ",1)),EXACT(cs!$B$5,LEFT(ns!AA$6 &amp; " ",1)),EXACT(cs!$B$5,LEFT(ns!AA$7 &amp; " ",1)),cs!$B$5="")),"RARE",IF(AND(ISBLANK(ns!AA$5),ISBLANK(ns!AA$6),ISBLANK(ns!AA$7)),"UNK",FALSE())))</f>
        <v>1</v>
      </c>
      <c r="AB3" s="52" t="b">
        <f>IF(AND(OR(EXACT(cs!$B$4,ns!AB$5),EXACT(cs!$B$4,ns!AB$6),EXACT(cs!$B$4,ns!AB$7),cs!$B$4=""),OR(EXACT(cs!$B$5,ns!AB$5),EXACT(cs!$B$5,ns!AB$6),EXACT(cs!$B$5,ns!AB$7),cs!$B$5="")),TRUE(),IF(AND(OR(EXACT(cs!$B$4,LEFT(ns!AB$5 &amp; " ",1)),EXACT(cs!$B$4,LEFT(ns!AB$6 &amp; " ",1)),EXACT(cs!$B$4,LEFT(ns!AB$7 &amp; " ",1)),cs!$B$4=""),OR(EXACT(cs!$B$5,LEFT(ns!AB$5 &amp; " ",1)),EXACT(cs!$B$5,LEFT(ns!AB$6 &amp; " ",1)),EXACT(cs!$B$5,LEFT(ns!AB$7 &amp; " ",1)),cs!$B$5="")),"RARE",IF(AND(ISBLANK(ns!AB$5),ISBLANK(ns!AB$6),ISBLANK(ns!AB$7)),"UNK",FALSE())))</f>
        <v>1</v>
      </c>
      <c r="AC3" s="52" t="b">
        <f>IF(AND(OR(EXACT(cs!$B$4,ns!AC$5),EXACT(cs!$B$4,ns!AC$6),EXACT(cs!$B$4,ns!AC$7),cs!$B$4=""),OR(EXACT(cs!$B$5,ns!AC$5),EXACT(cs!$B$5,ns!AC$6),EXACT(cs!$B$5,ns!AC$7),cs!$B$5="")),TRUE(),IF(AND(OR(EXACT(cs!$B$4,LEFT(ns!AC$5 &amp; " ",1)),EXACT(cs!$B$4,LEFT(ns!AC$6 &amp; " ",1)),EXACT(cs!$B$4,LEFT(ns!AC$7 &amp; " ",1)),cs!$B$4=""),OR(EXACT(cs!$B$5,LEFT(ns!AC$5 &amp; " ",1)),EXACT(cs!$B$5,LEFT(ns!AC$6 &amp; " ",1)),EXACT(cs!$B$5,LEFT(ns!AC$7 &amp; " ",1)),cs!$B$5="")),"RARE",IF(AND(ISBLANK(ns!AC$5),ISBLANK(ns!AC$6),ISBLANK(ns!AC$7)),"UNK",FALSE())))</f>
        <v>1</v>
      </c>
      <c r="AD3" s="52" t="b">
        <f>IF(AND(OR(EXACT(cs!$B$4,ns!AD$5),EXACT(cs!$B$4,ns!AD$6),EXACT(cs!$B$4,ns!AD$7),cs!$B$4=""),OR(EXACT(cs!$B$5,ns!AD$5),EXACT(cs!$B$5,ns!AD$6),EXACT(cs!$B$5,ns!AD$7),cs!$B$5="")),TRUE(),IF(AND(OR(EXACT(cs!$B$4,LEFT(ns!AD$5 &amp; " ",1)),EXACT(cs!$B$4,LEFT(ns!AD$6 &amp; " ",1)),EXACT(cs!$B$4,LEFT(ns!AD$7 &amp; " ",1)),cs!$B$4=""),OR(EXACT(cs!$B$5,LEFT(ns!AD$5 &amp; " ",1)),EXACT(cs!$B$5,LEFT(ns!AD$6 &amp; " ",1)),EXACT(cs!$B$5,LEFT(ns!AD$7 &amp; " ",1)),cs!$B$5="")),"RARE",IF(AND(ISBLANK(ns!AD$5),ISBLANK(ns!AD$6),ISBLANK(ns!AD$7)),"UNK",FALSE())))</f>
        <v>1</v>
      </c>
      <c r="AE3" s="52" t="b">
        <f>IF(AND(OR(EXACT(cs!$B$4,ns!AE$5),EXACT(cs!$B$4,ns!AE$6),EXACT(cs!$B$4,ns!AE$7),cs!$B$4=""),OR(EXACT(cs!$B$5,ns!AE$5),EXACT(cs!$B$5,ns!AE$6),EXACT(cs!$B$5,ns!AE$7),cs!$B$5="")),TRUE(),IF(AND(OR(EXACT(cs!$B$4,LEFT(ns!AE$5 &amp; " ",1)),EXACT(cs!$B$4,LEFT(ns!AE$6 &amp; " ",1)),EXACT(cs!$B$4,LEFT(ns!AE$7 &amp; " ",1)),cs!$B$4=""),OR(EXACT(cs!$B$5,LEFT(ns!AE$5 &amp; " ",1)),EXACT(cs!$B$5,LEFT(ns!AE$6 &amp; " ",1)),EXACT(cs!$B$5,LEFT(ns!AE$7 &amp; " ",1)),cs!$B$5="")),"RARE",IF(AND(ISBLANK(ns!AE$5),ISBLANK(ns!AE$6),ISBLANK(ns!AE$7)),"UNK",FALSE())))</f>
        <v>1</v>
      </c>
      <c r="AF3" s="52" t="b">
        <f>IF(AND(OR(EXACT(cs!$B$4,ns!AF$5),EXACT(cs!$B$4,ns!AF$6),EXACT(cs!$B$4,ns!AF$7),cs!$B$4=""),OR(EXACT(cs!$B$5,ns!AF$5),EXACT(cs!$B$5,ns!AF$6),EXACT(cs!$B$5,ns!AF$7),cs!$B$5="")),TRUE(),IF(AND(OR(EXACT(cs!$B$4,LEFT(ns!AF$5 &amp; " ",1)),EXACT(cs!$B$4,LEFT(ns!AF$6 &amp; " ",1)),EXACT(cs!$B$4,LEFT(ns!AF$7 &amp; " ",1)),cs!$B$4=""),OR(EXACT(cs!$B$5,LEFT(ns!AF$5 &amp; " ",1)),EXACT(cs!$B$5,LEFT(ns!AF$6 &amp; " ",1)),EXACT(cs!$B$5,LEFT(ns!AF$7 &amp; " ",1)),cs!$B$5="")),"RARE",IF(AND(ISBLANK(ns!AF$5),ISBLANK(ns!AF$6),ISBLANK(ns!AF$7)),"UNK",FALSE())))</f>
        <v>1</v>
      </c>
      <c r="AG3" s="52" t="b">
        <f>IF(AND(OR(EXACT(cs!$B$4,ns!AG$5),EXACT(cs!$B$4,ns!AG$6),EXACT(cs!$B$4,ns!AG$7),cs!$B$4=""),OR(EXACT(cs!$B$5,ns!AG$5),EXACT(cs!$B$5,ns!AG$6),EXACT(cs!$B$5,ns!AG$7),cs!$B$5="")),TRUE(),IF(AND(OR(EXACT(cs!$B$4,LEFT(ns!AG$5 &amp; " ",1)),EXACT(cs!$B$4,LEFT(ns!AG$6 &amp; " ",1)),EXACT(cs!$B$4,LEFT(ns!AG$7 &amp; " ",1)),cs!$B$4=""),OR(EXACT(cs!$B$5,LEFT(ns!AG$5 &amp; " ",1)),EXACT(cs!$B$5,LEFT(ns!AG$6 &amp; " ",1)),EXACT(cs!$B$5,LEFT(ns!AG$7 &amp; " ",1)),cs!$B$5="")),"RARE",IF(AND(ISBLANK(ns!AG$5),ISBLANK(ns!AG$6),ISBLANK(ns!AG$7)),"UNK",FALSE())))</f>
        <v>1</v>
      </c>
      <c r="AH3" s="52" t="b">
        <f>IF(AND(OR(EXACT(cs!$B$4,ns!AH$5),EXACT(cs!$B$4,ns!AH$6),EXACT(cs!$B$4,ns!AH$7),cs!$B$4=""),OR(EXACT(cs!$B$5,ns!AH$5),EXACT(cs!$B$5,ns!AH$6),EXACT(cs!$B$5,ns!AH$7),cs!$B$5="")),TRUE(),IF(AND(OR(EXACT(cs!$B$4,LEFT(ns!AH$5 &amp; " ",1)),EXACT(cs!$B$4,LEFT(ns!AH$6 &amp; " ",1)),EXACT(cs!$B$4,LEFT(ns!AH$7 &amp; " ",1)),cs!$B$4=""),OR(EXACT(cs!$B$5,LEFT(ns!AH$5 &amp; " ",1)),EXACT(cs!$B$5,LEFT(ns!AH$6 &amp; " ",1)),EXACT(cs!$B$5,LEFT(ns!AH$7 &amp; " ",1)),cs!$B$5="")),"RARE",IF(AND(ISBLANK(ns!AH$5),ISBLANK(ns!AH$6),ISBLANK(ns!AH$7)),"UNK",FALSE())))</f>
        <v>1</v>
      </c>
      <c r="AI3" s="52" t="b">
        <f>IF(AND(OR(EXACT(cs!$B$4,ns!AI$5),EXACT(cs!$B$4,ns!AI$6),EXACT(cs!$B$4,ns!AI$7),cs!$B$4=""),OR(EXACT(cs!$B$5,ns!AI$5),EXACT(cs!$B$5,ns!AI$6),EXACT(cs!$B$5,ns!AI$7),cs!$B$5="")),TRUE(),IF(AND(OR(EXACT(cs!$B$4,LEFT(ns!AI$5 &amp; " ",1)),EXACT(cs!$B$4,LEFT(ns!AI$6 &amp; " ",1)),EXACT(cs!$B$4,LEFT(ns!AI$7 &amp; " ",1)),cs!$B$4=""),OR(EXACT(cs!$B$5,LEFT(ns!AI$5 &amp; " ",1)),EXACT(cs!$B$5,LEFT(ns!AI$6 &amp; " ",1)),EXACT(cs!$B$5,LEFT(ns!AI$7 &amp; " ",1)),cs!$B$5="")),"RARE",IF(AND(ISBLANK(ns!AI$5),ISBLANK(ns!AI$6),ISBLANK(ns!AI$7)),"UNK",FALSE())))</f>
        <v>1</v>
      </c>
      <c r="AJ3" s="52" t="b">
        <f>IF(AND(OR(EXACT(cs!$B$4,ns!AJ$5),EXACT(cs!$B$4,ns!AJ$6),EXACT(cs!$B$4,ns!AJ$7),cs!$B$4=""),OR(EXACT(cs!$B$5,ns!AJ$5),EXACT(cs!$B$5,ns!AJ$6),EXACT(cs!$B$5,ns!AJ$7),cs!$B$5="")),TRUE(),IF(AND(OR(EXACT(cs!$B$4,LEFT(ns!AJ$5 &amp; " ",1)),EXACT(cs!$B$4,LEFT(ns!AJ$6 &amp; " ",1)),EXACT(cs!$B$4,LEFT(ns!AJ$7 &amp; " ",1)),cs!$B$4=""),OR(EXACT(cs!$B$5,LEFT(ns!AJ$5 &amp; " ",1)),EXACT(cs!$B$5,LEFT(ns!AJ$6 &amp; " ",1)),EXACT(cs!$B$5,LEFT(ns!AJ$7 &amp; " ",1)),cs!$B$5="")),"RARE",IF(AND(ISBLANK(ns!AJ$5),ISBLANK(ns!AJ$6),ISBLANK(ns!AJ$7)),"UNK",FALSE())))</f>
        <v>1</v>
      </c>
      <c r="AK3" s="52" t="b">
        <f>IF(AND(OR(EXACT(cs!$B$4,ns!AK$5),EXACT(cs!$B$4,ns!AK$6),EXACT(cs!$B$4,ns!AK$7),cs!$B$4=""),OR(EXACT(cs!$B$5,ns!AK$5),EXACT(cs!$B$5,ns!AK$6),EXACT(cs!$B$5,ns!AK$7),cs!$B$5="")),TRUE(),IF(AND(OR(EXACT(cs!$B$4,LEFT(ns!AK$5 &amp; " ",1)),EXACT(cs!$B$4,LEFT(ns!AK$6 &amp; " ",1)),EXACT(cs!$B$4,LEFT(ns!AK$7 &amp; " ",1)),cs!$B$4=""),OR(EXACT(cs!$B$5,LEFT(ns!AK$5 &amp; " ",1)),EXACT(cs!$B$5,LEFT(ns!AK$6 &amp; " ",1)),EXACT(cs!$B$5,LEFT(ns!AK$7 &amp; " ",1)),cs!$B$5="")),"RARE",IF(AND(ISBLANK(ns!AK$5),ISBLANK(ns!AK$6),ISBLANK(ns!AK$7)),"UNK",FALSE())))</f>
        <v>1</v>
      </c>
      <c r="AL3" s="52" t="b">
        <f>IF(AND(OR(EXACT(cs!$B$4,ns!AL$5),EXACT(cs!$B$4,ns!AL$6),EXACT(cs!$B$4,ns!AL$7),cs!$B$4=""),OR(EXACT(cs!$B$5,ns!AL$5),EXACT(cs!$B$5,ns!AL$6),EXACT(cs!$B$5,ns!AL$7),cs!$B$5="")),TRUE(),IF(AND(OR(EXACT(cs!$B$4,LEFT(ns!AL$5 &amp; " ",1)),EXACT(cs!$B$4,LEFT(ns!AL$6 &amp; " ",1)),EXACT(cs!$B$4,LEFT(ns!AL$7 &amp; " ",1)),cs!$B$4=""),OR(EXACT(cs!$B$5,LEFT(ns!AL$5 &amp; " ",1)),EXACT(cs!$B$5,LEFT(ns!AL$6 &amp; " ",1)),EXACT(cs!$B$5,LEFT(ns!AL$7 &amp; " ",1)),cs!$B$5="")),"RARE",IF(AND(ISBLANK(ns!AL$5),ISBLANK(ns!AL$6),ISBLANK(ns!AL$7)),"UNK",FALSE())))</f>
        <v>1</v>
      </c>
      <c r="AM3" s="52" t="b">
        <f>IF(AND(OR(EXACT(cs!$B$4,ns!AM$5),EXACT(cs!$B$4,ns!AM$6),EXACT(cs!$B$4,ns!AM$7),cs!$B$4=""),OR(EXACT(cs!$B$5,ns!AM$5),EXACT(cs!$B$5,ns!AM$6),EXACT(cs!$B$5,ns!AM$7),cs!$B$5="")),TRUE(),IF(AND(OR(EXACT(cs!$B$4,LEFT(ns!AM$5 &amp; " ",1)),EXACT(cs!$B$4,LEFT(ns!AM$6 &amp; " ",1)),EXACT(cs!$B$4,LEFT(ns!AM$7 &amp; " ",1)),cs!$B$4=""),OR(EXACT(cs!$B$5,LEFT(ns!AM$5 &amp; " ",1)),EXACT(cs!$B$5,LEFT(ns!AM$6 &amp; " ",1)),EXACT(cs!$B$5,LEFT(ns!AM$7 &amp; " ",1)),cs!$B$5="")),"RARE",IF(AND(ISBLANK(ns!AM$5),ISBLANK(ns!AM$6),ISBLANK(ns!AM$7)),"UNK",FALSE())))</f>
        <v>1</v>
      </c>
      <c r="AN3" s="52" t="b">
        <f>IF(AND(OR(EXACT(cs!$B$4,ns!AN$5),EXACT(cs!$B$4,ns!AN$6),EXACT(cs!$B$4,ns!AN$7),cs!$B$4=""),OR(EXACT(cs!$B$5,ns!AN$5),EXACT(cs!$B$5,ns!AN$6),EXACT(cs!$B$5,ns!AN$7),cs!$B$5="")),TRUE(),IF(AND(OR(EXACT(cs!$B$4,LEFT(ns!AN$5 &amp; " ",1)),EXACT(cs!$B$4,LEFT(ns!AN$6 &amp; " ",1)),EXACT(cs!$B$4,LEFT(ns!AN$7 &amp; " ",1)),cs!$B$4=""),OR(EXACT(cs!$B$5,LEFT(ns!AN$5 &amp; " ",1)),EXACT(cs!$B$5,LEFT(ns!AN$6 &amp; " ",1)),EXACT(cs!$B$5,LEFT(ns!AN$7 &amp; " ",1)),cs!$B$5="")),"RARE",IF(AND(ISBLANK(ns!AN$5),ISBLANK(ns!AN$6),ISBLANK(ns!AN$7)),"UNK",FALSE())))</f>
        <v>1</v>
      </c>
      <c r="AO3" s="52" t="b">
        <f>IF(AND(OR(EXACT(cs!$B$4,ns!AO$5),EXACT(cs!$B$4,ns!AO$6),EXACT(cs!$B$4,ns!AO$7),cs!$B$4=""),OR(EXACT(cs!$B$5,ns!AO$5),EXACT(cs!$B$5,ns!AO$6),EXACT(cs!$B$5,ns!AO$7),cs!$B$5="")),TRUE(),IF(AND(OR(EXACT(cs!$B$4,LEFT(ns!AO$5 &amp; " ",1)),EXACT(cs!$B$4,LEFT(ns!AO$6 &amp; " ",1)),EXACT(cs!$B$4,LEFT(ns!AO$7 &amp; " ",1)),cs!$B$4=""),OR(EXACT(cs!$B$5,LEFT(ns!AO$5 &amp; " ",1)),EXACT(cs!$B$5,LEFT(ns!AO$6 &amp; " ",1)),EXACT(cs!$B$5,LEFT(ns!AO$7 &amp; " ",1)),cs!$B$5="")),"RARE",IF(AND(ISBLANK(ns!AO$5),ISBLANK(ns!AO$6),ISBLANK(ns!AO$7)),"UNK",FALSE())))</f>
        <v>1</v>
      </c>
      <c r="AP3" s="52" t="b">
        <f>IF(AND(OR(EXACT(cs!$B$4,ns!AP$5),EXACT(cs!$B$4,ns!AP$6),EXACT(cs!$B$4,ns!AP$7),cs!$B$4=""),OR(EXACT(cs!$B$5,ns!AP$5),EXACT(cs!$B$5,ns!AP$6),EXACT(cs!$B$5,ns!AP$7),cs!$B$5="")),TRUE(),IF(AND(OR(EXACT(cs!$B$4,LEFT(ns!AP$5 &amp; " ",1)),EXACT(cs!$B$4,LEFT(ns!AP$6 &amp; " ",1)),EXACT(cs!$B$4,LEFT(ns!AP$7 &amp; " ",1)),cs!$B$4=""),OR(EXACT(cs!$B$5,LEFT(ns!AP$5 &amp; " ",1)),EXACT(cs!$B$5,LEFT(ns!AP$6 &amp; " ",1)),EXACT(cs!$B$5,LEFT(ns!AP$7 &amp; " ",1)),cs!$B$5="")),"RARE",IF(AND(ISBLANK(ns!AP$5),ISBLANK(ns!AP$6),ISBLANK(ns!AP$7)),"UNK",FALSE())))</f>
        <v>1</v>
      </c>
      <c r="AQ3" s="52" t="b">
        <f>IF(AND(OR(EXACT(cs!$B$4,ns!AQ$5),EXACT(cs!$B$4,ns!AQ$6),EXACT(cs!$B$4,ns!AQ$7),cs!$B$4=""),OR(EXACT(cs!$B$5,ns!AQ$5),EXACT(cs!$B$5,ns!AQ$6),EXACT(cs!$B$5,ns!AQ$7),cs!$B$5="")),TRUE(),IF(AND(OR(EXACT(cs!$B$4,LEFT(ns!AQ$5 &amp; " ",1)),EXACT(cs!$B$4,LEFT(ns!AQ$6 &amp; " ",1)),EXACT(cs!$B$4,LEFT(ns!AQ$7 &amp; " ",1)),cs!$B$4=""),OR(EXACT(cs!$B$5,LEFT(ns!AQ$5 &amp; " ",1)),EXACT(cs!$B$5,LEFT(ns!AQ$6 &amp; " ",1)),EXACT(cs!$B$5,LEFT(ns!AQ$7 &amp; " ",1)),cs!$B$5="")),"RARE",IF(AND(ISBLANK(ns!AQ$5),ISBLANK(ns!AQ$6),ISBLANK(ns!AQ$7)),"UNK",FALSE())))</f>
        <v>1</v>
      </c>
      <c r="AR3" s="52" t="b">
        <f>IF(AND(OR(EXACT(cs!$B$4,ns!AR$5),EXACT(cs!$B$4,ns!AR$6),EXACT(cs!$B$4,ns!AR$7),cs!$B$4=""),OR(EXACT(cs!$B$5,ns!AR$5),EXACT(cs!$B$5,ns!AR$6),EXACT(cs!$B$5,ns!AR$7),cs!$B$5="")),TRUE(),IF(AND(OR(EXACT(cs!$B$4,LEFT(ns!AR$5 &amp; " ",1)),EXACT(cs!$B$4,LEFT(ns!AR$6 &amp; " ",1)),EXACT(cs!$B$4,LEFT(ns!AR$7 &amp; " ",1)),cs!$B$4=""),OR(EXACT(cs!$B$5,LEFT(ns!AR$5 &amp; " ",1)),EXACT(cs!$B$5,LEFT(ns!AR$6 &amp; " ",1)),EXACT(cs!$B$5,LEFT(ns!AR$7 &amp; " ",1)),cs!$B$5="")),"RARE",IF(AND(ISBLANK(ns!AR$5),ISBLANK(ns!AR$6),ISBLANK(ns!AR$7)),"UNK",FALSE())))</f>
        <v>1</v>
      </c>
      <c r="AS3" s="52" t="b">
        <f>IF(AND(OR(EXACT(cs!$B$4,ns!AS$5),EXACT(cs!$B$4,ns!AS$6),EXACT(cs!$B$4,ns!AS$7),cs!$B$4=""),OR(EXACT(cs!$B$5,ns!AS$5),EXACT(cs!$B$5,ns!AS$6),EXACT(cs!$B$5,ns!AS$7),cs!$B$5="")),TRUE(),IF(AND(OR(EXACT(cs!$B$4,LEFT(ns!AS$5 &amp; " ",1)),EXACT(cs!$B$4,LEFT(ns!AS$6 &amp; " ",1)),EXACT(cs!$B$4,LEFT(ns!AS$7 &amp; " ",1)),cs!$B$4=""),OR(EXACT(cs!$B$5,LEFT(ns!AS$5 &amp; " ",1)),EXACT(cs!$B$5,LEFT(ns!AS$6 &amp; " ",1)),EXACT(cs!$B$5,LEFT(ns!AS$7 &amp; " ",1)),cs!$B$5="")),"RARE",IF(AND(ISBLANK(ns!AS$5),ISBLANK(ns!AS$6),ISBLANK(ns!AS$7)),"UNK",FALSE())))</f>
        <v>1</v>
      </c>
      <c r="AT3" s="52" t="b">
        <f>IF(AND(OR(EXACT(cs!$B$4,ns!AT$5),EXACT(cs!$B$4,ns!AT$6),EXACT(cs!$B$4,ns!AT$7),cs!$B$4=""),OR(EXACT(cs!$B$5,ns!AT$5),EXACT(cs!$B$5,ns!AT$6),EXACT(cs!$B$5,ns!AT$7),cs!$B$5="")),TRUE(),IF(AND(OR(EXACT(cs!$B$4,LEFT(ns!AT$5 &amp; " ",1)),EXACT(cs!$B$4,LEFT(ns!AT$6 &amp; " ",1)),EXACT(cs!$B$4,LEFT(ns!AT$7 &amp; " ",1)),cs!$B$4=""),OR(EXACT(cs!$B$5,LEFT(ns!AT$5 &amp; " ",1)),EXACT(cs!$B$5,LEFT(ns!AT$6 &amp; " ",1)),EXACT(cs!$B$5,LEFT(ns!AT$7 &amp; " ",1)),cs!$B$5="")),"RARE",IF(AND(ISBLANK(ns!AT$5),ISBLANK(ns!AT$6),ISBLANK(ns!AT$7)),"UNK",FALSE())))</f>
        <v>1</v>
      </c>
      <c r="AU3" s="52" t="b">
        <f>IF(AND(OR(EXACT(cs!$B$4,ns!AU$5),EXACT(cs!$B$4,ns!AU$6),EXACT(cs!$B$4,ns!AU$7),cs!$B$4=""),OR(EXACT(cs!$B$5,ns!AU$5),EXACT(cs!$B$5,ns!AU$6),EXACT(cs!$B$5,ns!AU$7),cs!$B$5="")),TRUE(),IF(AND(OR(EXACT(cs!$B$4,LEFT(ns!AU$5 &amp; " ",1)),EXACT(cs!$B$4,LEFT(ns!AU$6 &amp; " ",1)),EXACT(cs!$B$4,LEFT(ns!AU$7 &amp; " ",1)),cs!$B$4=""),OR(EXACT(cs!$B$5,LEFT(ns!AU$5 &amp; " ",1)),EXACT(cs!$B$5,LEFT(ns!AU$6 &amp; " ",1)),EXACT(cs!$B$5,LEFT(ns!AU$7 &amp; " ",1)),cs!$B$5="")),"RARE",IF(AND(ISBLANK(ns!AU$5),ISBLANK(ns!AU$6),ISBLANK(ns!AU$7)),"UNK",FALSE())))</f>
        <v>1</v>
      </c>
      <c r="AV3" s="52" t="b">
        <f>IF(AND(OR(EXACT(cs!$B$4,ns!AV$5),EXACT(cs!$B$4,ns!AV$6),EXACT(cs!$B$4,ns!AV$7),cs!$B$4=""),OR(EXACT(cs!$B$5,ns!AV$5),EXACT(cs!$B$5,ns!AV$6),EXACT(cs!$B$5,ns!AV$7),cs!$B$5="")),TRUE(),IF(AND(OR(EXACT(cs!$B$4,LEFT(ns!AV$5 &amp; " ",1)),EXACT(cs!$B$4,LEFT(ns!AV$6 &amp; " ",1)),EXACT(cs!$B$4,LEFT(ns!AV$7 &amp; " ",1)),cs!$B$4=""),OR(EXACT(cs!$B$5,LEFT(ns!AV$5 &amp; " ",1)),EXACT(cs!$B$5,LEFT(ns!AV$6 &amp; " ",1)),EXACT(cs!$B$5,LEFT(ns!AV$7 &amp; " ",1)),cs!$B$5="")),"RARE",IF(AND(ISBLANK(ns!AV$5),ISBLANK(ns!AV$6),ISBLANK(ns!AV$7)),"UNK",FALSE())))</f>
        <v>1</v>
      </c>
      <c r="AW3" s="52" t="b">
        <f>IF(AND(OR(EXACT(cs!$B$4,ns!AW$5),EXACT(cs!$B$4,ns!AW$6),EXACT(cs!$B$4,ns!AW$7),cs!$B$4=""),OR(EXACT(cs!$B$5,ns!AW$5),EXACT(cs!$B$5,ns!AW$6),EXACT(cs!$B$5,ns!AW$7),cs!$B$5="")),TRUE(),IF(AND(OR(EXACT(cs!$B$4,LEFT(ns!AW$5 &amp; " ",1)),EXACT(cs!$B$4,LEFT(ns!AW$6 &amp; " ",1)),EXACT(cs!$B$4,LEFT(ns!AW$7 &amp; " ",1)),cs!$B$4=""),OR(EXACT(cs!$B$5,LEFT(ns!AW$5 &amp; " ",1)),EXACT(cs!$B$5,LEFT(ns!AW$6 &amp; " ",1)),EXACT(cs!$B$5,LEFT(ns!AW$7 &amp; " ",1)),cs!$B$5="")),"RARE",IF(AND(ISBLANK(ns!AW$5),ISBLANK(ns!AW$6),ISBLANK(ns!AW$7)),"UNK",FALSE())))</f>
        <v>1</v>
      </c>
      <c r="AX3" s="52" t="b">
        <f>IF(AND(OR(EXACT(cs!$B$4,ns!AX$5),EXACT(cs!$B$4,ns!AX$6),EXACT(cs!$B$4,ns!AX$7),cs!$B$4=""),OR(EXACT(cs!$B$5,ns!AX$5),EXACT(cs!$B$5,ns!AX$6),EXACT(cs!$B$5,ns!AX$7),cs!$B$5="")),TRUE(),IF(AND(OR(EXACT(cs!$B$4,LEFT(ns!AX$5 &amp; " ",1)),EXACT(cs!$B$4,LEFT(ns!AX$6 &amp; " ",1)),EXACT(cs!$B$4,LEFT(ns!AX$7 &amp; " ",1)),cs!$B$4=""),OR(EXACT(cs!$B$5,LEFT(ns!AX$5 &amp; " ",1)),EXACT(cs!$B$5,LEFT(ns!AX$6 &amp; " ",1)),EXACT(cs!$B$5,LEFT(ns!AX$7 &amp; " ",1)),cs!$B$5="")),"RARE",IF(AND(ISBLANK(ns!AX$5),ISBLANK(ns!AX$6),ISBLANK(ns!AX$7)),"UNK",FALSE())))</f>
        <v>1</v>
      </c>
      <c r="AY3" s="52" t="b">
        <f>IF(AND(OR(EXACT(cs!$B$4,ns!AY$5),EXACT(cs!$B$4,ns!AY$6),EXACT(cs!$B$4,ns!AY$7),cs!$B$4=""),OR(EXACT(cs!$B$5,ns!AY$5),EXACT(cs!$B$5,ns!AY$6),EXACT(cs!$B$5,ns!AY$7),cs!$B$5="")),TRUE(),IF(AND(OR(EXACT(cs!$B$4,LEFT(ns!AY$5 &amp; " ",1)),EXACT(cs!$B$4,LEFT(ns!AY$6 &amp; " ",1)),EXACT(cs!$B$4,LEFT(ns!AY$7 &amp; " ",1)),cs!$B$4=""),OR(EXACT(cs!$B$5,LEFT(ns!AY$5 &amp; " ",1)),EXACT(cs!$B$5,LEFT(ns!AY$6 &amp; " ",1)),EXACT(cs!$B$5,LEFT(ns!AY$7 &amp; " ",1)),cs!$B$5="")),"RARE",IF(AND(ISBLANK(ns!AY$5),ISBLANK(ns!AY$6),ISBLANK(ns!AY$7)),"UNK",FALSE())))</f>
        <v>1</v>
      </c>
      <c r="AZ3" s="52" t="b">
        <f>IF(AND(OR(EXACT(cs!$B$4,ns!AZ$5),EXACT(cs!$B$4,ns!AZ$6),EXACT(cs!$B$4,ns!AZ$7),cs!$B$4=""),OR(EXACT(cs!$B$5,ns!AZ$5),EXACT(cs!$B$5,ns!AZ$6),EXACT(cs!$B$5,ns!AZ$7),cs!$B$5="")),TRUE(),IF(AND(OR(EXACT(cs!$B$4,LEFT(ns!AZ$5 &amp; " ",1)),EXACT(cs!$B$4,LEFT(ns!AZ$6 &amp; " ",1)),EXACT(cs!$B$4,LEFT(ns!AZ$7 &amp; " ",1)),cs!$B$4=""),OR(EXACT(cs!$B$5,LEFT(ns!AZ$5 &amp; " ",1)),EXACT(cs!$B$5,LEFT(ns!AZ$6 &amp; " ",1)),EXACT(cs!$B$5,LEFT(ns!AZ$7 &amp; " ",1)),cs!$B$5="")),"RARE",IF(AND(ISBLANK(ns!AZ$5),ISBLANK(ns!AZ$6),ISBLANK(ns!AZ$7)),"UNK",FALSE())))</f>
        <v>1</v>
      </c>
      <c r="BA3" s="52" t="b">
        <f>IF(AND(OR(EXACT(cs!$B$4,ns!BA$5),EXACT(cs!$B$4,ns!BA$6),EXACT(cs!$B$4,ns!BA$7),cs!$B$4=""),OR(EXACT(cs!$B$5,ns!BA$5),EXACT(cs!$B$5,ns!BA$6),EXACT(cs!$B$5,ns!BA$7),cs!$B$5="")),TRUE(),IF(AND(OR(EXACT(cs!$B$4,LEFT(ns!BA$5 &amp; " ",1)),EXACT(cs!$B$4,LEFT(ns!BA$6 &amp; " ",1)),EXACT(cs!$B$4,LEFT(ns!BA$7 &amp; " ",1)),cs!$B$4=""),OR(EXACT(cs!$B$5,LEFT(ns!BA$5 &amp; " ",1)),EXACT(cs!$B$5,LEFT(ns!BA$6 &amp; " ",1)),EXACT(cs!$B$5,LEFT(ns!BA$7 &amp; " ",1)),cs!$B$5="")),"RARE",IF(AND(ISBLANK(ns!BA$5),ISBLANK(ns!BA$6),ISBLANK(ns!BA$7)),"UNK",FALSE())))</f>
        <v>1</v>
      </c>
      <c r="BB3" s="52" t="b">
        <f>IF(AND(OR(EXACT(cs!$B$4,ns!BB$5),EXACT(cs!$B$4,ns!BB$6),EXACT(cs!$B$4,ns!BB$7),cs!$B$4=""),OR(EXACT(cs!$B$5,ns!BB$5),EXACT(cs!$B$5,ns!BB$6),EXACT(cs!$B$5,ns!BB$7),cs!$B$5="")),TRUE(),IF(AND(OR(EXACT(cs!$B$4,LEFT(ns!BB$5 &amp; " ",1)),EXACT(cs!$B$4,LEFT(ns!BB$6 &amp; " ",1)),EXACT(cs!$B$4,LEFT(ns!BB$7 &amp; " ",1)),cs!$B$4=""),OR(EXACT(cs!$B$5,LEFT(ns!BB$5 &amp; " ",1)),EXACT(cs!$B$5,LEFT(ns!BB$6 &amp; " ",1)),EXACT(cs!$B$5,LEFT(ns!BB$7 &amp; " ",1)),cs!$B$5="")),"RARE",IF(AND(ISBLANK(ns!BB$5),ISBLANK(ns!BB$6),ISBLANK(ns!BB$7)),"UNK",FALSE())))</f>
        <v>1</v>
      </c>
      <c r="BC3" s="52" t="b">
        <f>IF(AND(OR(EXACT(cs!$B$4,ns!BC$5),EXACT(cs!$B$4,ns!BC$6),EXACT(cs!$B$4,ns!BC$7),cs!$B$4=""),OR(EXACT(cs!$B$5,ns!BC$5),EXACT(cs!$B$5,ns!BC$6),EXACT(cs!$B$5,ns!BC$7),cs!$B$5="")),TRUE(),IF(AND(OR(EXACT(cs!$B$4,LEFT(ns!BC$5 &amp; " ",1)),EXACT(cs!$B$4,LEFT(ns!BC$6 &amp; " ",1)),EXACT(cs!$B$4,LEFT(ns!BC$7 &amp; " ",1)),cs!$B$4=""),OR(EXACT(cs!$B$5,LEFT(ns!BC$5 &amp; " ",1)),EXACT(cs!$B$5,LEFT(ns!BC$6 &amp; " ",1)),EXACT(cs!$B$5,LEFT(ns!BC$7 &amp; " ",1)),cs!$B$5="")),"RARE",IF(AND(ISBLANK(ns!BC$5),ISBLANK(ns!BC$6),ISBLANK(ns!BC$7)),"UNK",FALSE())))</f>
        <v>1</v>
      </c>
      <c r="BD3" s="52" t="b">
        <f>IF(AND(OR(EXACT(cs!$B$4,ns!BD$5),EXACT(cs!$B$4,ns!BD$6),EXACT(cs!$B$4,ns!BD$7),cs!$B$4=""),OR(EXACT(cs!$B$5,ns!BD$5),EXACT(cs!$B$5,ns!BD$6),EXACT(cs!$B$5,ns!BD$7),cs!$B$5="")),TRUE(),IF(AND(OR(EXACT(cs!$B$4,LEFT(ns!BD$5 &amp; " ",1)),EXACT(cs!$B$4,LEFT(ns!BD$6 &amp; " ",1)),EXACT(cs!$B$4,LEFT(ns!BD$7 &amp; " ",1)),cs!$B$4=""),OR(EXACT(cs!$B$5,LEFT(ns!BD$5 &amp; " ",1)),EXACT(cs!$B$5,LEFT(ns!BD$6 &amp; " ",1)),EXACT(cs!$B$5,LEFT(ns!BD$7 &amp; " ",1)),cs!$B$5="")),"RARE",IF(AND(ISBLANK(ns!BD$5),ISBLANK(ns!BD$6),ISBLANK(ns!BD$7)),"UNK",FALSE())))</f>
        <v>1</v>
      </c>
      <c r="BE3" s="52" t="b">
        <f>IF(AND(OR(EXACT(cs!$B$4,ns!BE$5),EXACT(cs!$B$4,ns!BE$6),EXACT(cs!$B$4,ns!BE$7),cs!$B$4=""),OR(EXACT(cs!$B$5,ns!BE$5),EXACT(cs!$B$5,ns!BE$6),EXACT(cs!$B$5,ns!BE$7),cs!$B$5="")),TRUE(),IF(AND(OR(EXACT(cs!$B$4,LEFT(ns!BE$5 &amp; " ",1)),EXACT(cs!$B$4,LEFT(ns!BE$6 &amp; " ",1)),EXACT(cs!$B$4,LEFT(ns!BE$7 &amp; " ",1)),cs!$B$4=""),OR(EXACT(cs!$B$5,LEFT(ns!BE$5 &amp; " ",1)),EXACT(cs!$B$5,LEFT(ns!BE$6 &amp; " ",1)),EXACT(cs!$B$5,LEFT(ns!BE$7 &amp; " ",1)),cs!$B$5="")),"RARE",IF(AND(ISBLANK(ns!BE$5),ISBLANK(ns!BE$6),ISBLANK(ns!BE$7)),"UNK",FALSE())))</f>
        <v>1</v>
      </c>
      <c r="BF3" s="52" t="b">
        <f>IF(AND(OR(EXACT(cs!$B$4,ns!BF$5),EXACT(cs!$B$4,ns!BF$6),EXACT(cs!$B$4,ns!BF$7),cs!$B$4=""),OR(EXACT(cs!$B$5,ns!BF$5),EXACT(cs!$B$5,ns!BF$6),EXACT(cs!$B$5,ns!BF$7),cs!$B$5="")),TRUE(),IF(AND(OR(EXACT(cs!$B$4,LEFT(ns!BF$5 &amp; " ",1)),EXACT(cs!$B$4,LEFT(ns!BF$6 &amp; " ",1)),EXACT(cs!$B$4,LEFT(ns!BF$7 &amp; " ",1)),cs!$B$4=""),OR(EXACT(cs!$B$5,LEFT(ns!BF$5 &amp; " ",1)),EXACT(cs!$B$5,LEFT(ns!BF$6 &amp; " ",1)),EXACT(cs!$B$5,LEFT(ns!BF$7 &amp; " ",1)),cs!$B$5="")),"RARE",IF(AND(ISBLANK(ns!BF$5),ISBLANK(ns!BF$6),ISBLANK(ns!BF$7)),"UNK",FALSE())))</f>
        <v>1</v>
      </c>
      <c r="BG3" s="52" t="b">
        <f>IF(AND(OR(EXACT(cs!$B$4,ns!BG$5),EXACT(cs!$B$4,ns!BG$6),EXACT(cs!$B$4,ns!BG$7),cs!$B$4=""),OR(EXACT(cs!$B$5,ns!BG$5),EXACT(cs!$B$5,ns!BG$6),EXACT(cs!$B$5,ns!BG$7),cs!$B$5="")),TRUE(),IF(AND(OR(EXACT(cs!$B$4,LEFT(ns!BG$5 &amp; " ",1)),EXACT(cs!$B$4,LEFT(ns!BG$6 &amp; " ",1)),EXACT(cs!$B$4,LEFT(ns!BG$7 &amp; " ",1)),cs!$B$4=""),OR(EXACT(cs!$B$5,LEFT(ns!BG$5 &amp; " ",1)),EXACT(cs!$B$5,LEFT(ns!BG$6 &amp; " ",1)),EXACT(cs!$B$5,LEFT(ns!BG$7 &amp; " ",1)),cs!$B$5="")),"RARE",IF(AND(ISBLANK(ns!BG$5),ISBLANK(ns!BG$6),ISBLANK(ns!BG$7)),"UNK",FALSE())))</f>
        <v>1</v>
      </c>
      <c r="BH3" s="52" t="b">
        <f>IF(AND(OR(EXACT(cs!$B$4,ns!BH$5),EXACT(cs!$B$4,ns!BH$6),EXACT(cs!$B$4,ns!BH$7),cs!$B$4=""),OR(EXACT(cs!$B$5,ns!BH$5),EXACT(cs!$B$5,ns!BH$6),EXACT(cs!$B$5,ns!BH$7),cs!$B$5="")),TRUE(),IF(AND(OR(EXACT(cs!$B$4,LEFT(ns!BH$5 &amp; " ",1)),EXACT(cs!$B$4,LEFT(ns!BH$6 &amp; " ",1)),EXACT(cs!$B$4,LEFT(ns!BH$7 &amp; " ",1)),cs!$B$4=""),OR(EXACT(cs!$B$5,LEFT(ns!BH$5 &amp; " ",1)),EXACT(cs!$B$5,LEFT(ns!BH$6 &amp; " ",1)),EXACT(cs!$B$5,LEFT(ns!BH$7 &amp; " ",1)),cs!$B$5="")),"RARE",IF(AND(ISBLANK(ns!BH$5),ISBLANK(ns!BH$6),ISBLANK(ns!BH$7)),"UNK",FALSE())))</f>
        <v>1</v>
      </c>
      <c r="BI3" s="52" t="b">
        <f>IF(AND(OR(EXACT(cs!$B$4,ns!BI$5),EXACT(cs!$B$4,ns!BI$6),EXACT(cs!$B$4,ns!BI$7),cs!$B$4=""),OR(EXACT(cs!$B$5,ns!BI$5),EXACT(cs!$B$5,ns!BI$6),EXACT(cs!$B$5,ns!BI$7),cs!$B$5="")),TRUE(),IF(AND(OR(EXACT(cs!$B$4,LEFT(ns!BI$5 &amp; " ",1)),EXACT(cs!$B$4,LEFT(ns!BI$6 &amp; " ",1)),EXACT(cs!$B$4,LEFT(ns!BI$7 &amp; " ",1)),cs!$B$4=""),OR(EXACT(cs!$B$5,LEFT(ns!BI$5 &amp; " ",1)),EXACT(cs!$B$5,LEFT(ns!BI$6 &amp; " ",1)),EXACT(cs!$B$5,LEFT(ns!BI$7 &amp; " ",1)),cs!$B$5="")),"RARE",IF(AND(ISBLANK(ns!BI$5),ISBLANK(ns!BI$6),ISBLANK(ns!BI$7)),"UNK",FALSE())))</f>
        <v>1</v>
      </c>
      <c r="BJ3" s="52" t="b">
        <f>IF(AND(OR(EXACT(cs!$B$4,ns!BJ$5),EXACT(cs!$B$4,ns!BJ$6),EXACT(cs!$B$4,ns!BJ$7),cs!$B$4=""),OR(EXACT(cs!$B$5,ns!BJ$5),EXACT(cs!$B$5,ns!BJ$6),EXACT(cs!$B$5,ns!BJ$7),cs!$B$5="")),TRUE(),IF(AND(OR(EXACT(cs!$B$4,LEFT(ns!BJ$5 &amp; " ",1)),EXACT(cs!$B$4,LEFT(ns!BJ$6 &amp; " ",1)),EXACT(cs!$B$4,LEFT(ns!BJ$7 &amp; " ",1)),cs!$B$4=""),OR(EXACT(cs!$B$5,LEFT(ns!BJ$5 &amp; " ",1)),EXACT(cs!$B$5,LEFT(ns!BJ$6 &amp; " ",1)),EXACT(cs!$B$5,LEFT(ns!BJ$7 &amp; " ",1)),cs!$B$5="")),"RARE",IF(AND(ISBLANK(ns!BJ$5),ISBLANK(ns!BJ$6),ISBLANK(ns!BJ$7)),"UNK",FALSE())))</f>
        <v>1</v>
      </c>
      <c r="BK3" s="52" t="b">
        <f>IF(AND(OR(EXACT(cs!$B$4,ns!BK$5),EXACT(cs!$B$4,ns!BK$6),EXACT(cs!$B$4,ns!BK$7),cs!$B$4=""),OR(EXACT(cs!$B$5,ns!BK$5),EXACT(cs!$B$5,ns!BK$6),EXACT(cs!$B$5,ns!BK$7),cs!$B$5="")),TRUE(),IF(AND(OR(EXACT(cs!$B$4,LEFT(ns!BK$5 &amp; " ",1)),EXACT(cs!$B$4,LEFT(ns!BK$6 &amp; " ",1)),EXACT(cs!$B$4,LEFT(ns!BK$7 &amp; " ",1)),cs!$B$4=""),OR(EXACT(cs!$B$5,LEFT(ns!BK$5 &amp; " ",1)),EXACT(cs!$B$5,LEFT(ns!BK$6 &amp; " ",1)),EXACT(cs!$B$5,LEFT(ns!BK$7 &amp; " ",1)),cs!$B$5="")),"RARE",IF(AND(ISBLANK(ns!BK$5),ISBLANK(ns!BK$6),ISBLANK(ns!BK$7)),"UNK",FALSE())))</f>
        <v>1</v>
      </c>
    </row>
    <row r="4" spans="1:64" x14ac:dyDescent="0.2">
      <c r="A4" t="s">
        <v>414</v>
      </c>
      <c r="B4" s="52" t="b">
        <f>IF(OR(EXACT(cs!$B$6,ns!B$8),(cs!$B$6="")),TRUE(),IF(EXACT(cs!$B$6,LEFT(ns!B$8 &amp; " ",1)),"RARE",IF(ISBLANK(ns!B$8),"UNK",FALSE())))</f>
        <v>1</v>
      </c>
      <c r="C4" s="52" t="b">
        <f>IF(OR(EXACT(cs!$B$6,ns!C$8),(cs!$B$6="")),TRUE(),IF(EXACT(cs!$B$6,LEFT(ns!C$8 &amp; " ",1)),"RARE",IF(ISBLANK(ns!C$8),"UNK",FALSE())))</f>
        <v>1</v>
      </c>
      <c r="D4" s="52" t="b">
        <f>IF(OR(EXACT(cs!$B$6,ns!D$8),(cs!$B$6="")),TRUE(),IF(EXACT(cs!$B$6,LEFT(ns!D$8 &amp; " ",1)),"RARE",IF(ISBLANK(ns!D$8),"UNK",FALSE())))</f>
        <v>1</v>
      </c>
      <c r="E4" s="52" t="b">
        <f>IF(OR(EXACT(cs!$B$6,ns!E$8),(cs!$B$6="")),TRUE(),IF(EXACT(cs!$B$6,LEFT(ns!E$8 &amp; " ",1)),"RARE",IF(ISBLANK(ns!E$8),"UNK",FALSE())))</f>
        <v>1</v>
      </c>
      <c r="F4" s="52" t="b">
        <f>IF(OR(EXACT(cs!$B$6,ns!F$8),(cs!$B$6="")),TRUE(),IF(EXACT(cs!$B$6,LEFT(ns!F$8 &amp; " ",1)),"RARE",IF(ISBLANK(ns!F$8),"UNK",FALSE())))</f>
        <v>1</v>
      </c>
      <c r="G4" s="52" t="b">
        <f>IF(OR(EXACT(cs!$B$6,ns!G$8),(cs!$B$6="")),TRUE(),IF(EXACT(cs!$B$6,LEFT(ns!G$8 &amp; " ",1)),"RARE",IF(ISBLANK(ns!G$8),"UNK",FALSE())))</f>
        <v>1</v>
      </c>
      <c r="H4" s="52" t="b">
        <f>IF(OR(EXACT(cs!$B$6,ns!H$8),(cs!$B$6="")),TRUE(),IF(EXACT(cs!$B$6,LEFT(ns!H$8 &amp; " ",1)),"RARE",IF(ISBLANK(ns!H$8),"UNK",FALSE())))</f>
        <v>1</v>
      </c>
      <c r="I4" s="52" t="b">
        <f>IF(OR(EXACT(cs!$B$6,ns!I$8),(cs!$B$6="")),TRUE(),IF(EXACT(cs!$B$6,LEFT(ns!I$8 &amp; " ",1)),"RARE",IF(ISBLANK(ns!I$8),"UNK",FALSE())))</f>
        <v>1</v>
      </c>
      <c r="J4" s="52" t="b">
        <f>IF(OR(EXACT(cs!$B$6,ns!J$8),(cs!$B$6="")),TRUE(),IF(EXACT(cs!$B$6,LEFT(ns!J$8 &amp; " ",1)),"RARE",IF(ISBLANK(ns!J$8),"UNK",FALSE())))</f>
        <v>1</v>
      </c>
      <c r="K4" s="52" t="b">
        <f>IF(OR(EXACT(cs!$B$6,ns!K$8),(cs!$B$6="")),TRUE(),IF(EXACT(cs!$B$6,LEFT(ns!K$8 &amp; " ",1)),"RARE",IF(ISBLANK(ns!K$8),"UNK",FALSE())))</f>
        <v>1</v>
      </c>
      <c r="L4" s="52" t="b">
        <f>IF(OR(EXACT(cs!$B$6,ns!L$8),(cs!$B$6="")),TRUE(),IF(EXACT(cs!$B$6,LEFT(ns!L$8 &amp; " ",1)),"RARE",IF(ISBLANK(ns!L$8),"UNK",FALSE())))</f>
        <v>1</v>
      </c>
      <c r="M4" s="52" t="b">
        <f>IF(OR(EXACT(cs!$B$6,ns!M$8),(cs!$B$6="")),TRUE(),IF(EXACT(cs!$B$6,LEFT(ns!M$8 &amp; " ",1)),"RARE",IF(ISBLANK(ns!M$8),"UNK",FALSE())))</f>
        <v>1</v>
      </c>
      <c r="N4" s="52" t="b">
        <f>IF(OR(EXACT(cs!$B$6,ns!N$8),(cs!$B$6="")),TRUE(),IF(EXACT(cs!$B$6,LEFT(ns!N$8 &amp; " ",1)),"RARE",IF(ISBLANK(ns!N$8),"UNK",FALSE())))</f>
        <v>1</v>
      </c>
      <c r="O4" s="52" t="b">
        <f>IF(OR(EXACT(cs!$B$6,ns!O$8),(cs!$B$6="")),TRUE(),IF(EXACT(cs!$B$6,LEFT(ns!O$8 &amp; " ",1)),"RARE",IF(ISBLANK(ns!O$8),"UNK",FALSE())))</f>
        <v>1</v>
      </c>
      <c r="P4" s="52" t="b">
        <f>IF(OR(EXACT(cs!$B$6,ns!P$8),(cs!$B$6="")),TRUE(),IF(EXACT(cs!$B$6,LEFT(ns!P$8 &amp; " ",1)),"RARE",IF(ISBLANK(ns!P$8),"UNK",FALSE())))</f>
        <v>1</v>
      </c>
      <c r="Q4" s="52" t="b">
        <f>IF(OR(EXACT(cs!$B$6,ns!Q$8),(cs!$B$6="")),TRUE(),IF(EXACT(cs!$B$6,LEFT(ns!Q$8 &amp; " ",1)),"RARE",IF(ISBLANK(ns!Q$8),"UNK",FALSE())))</f>
        <v>1</v>
      </c>
      <c r="R4" s="52" t="b">
        <f>IF(OR(EXACT(cs!$B$6,ns!R$8),(cs!$B$6="")),TRUE(),IF(EXACT(cs!$B$6,LEFT(ns!R$8 &amp; " ",1)),"RARE",IF(ISBLANK(ns!R$8),"UNK",FALSE())))</f>
        <v>1</v>
      </c>
      <c r="S4" s="52" t="b">
        <f>IF(OR(EXACT(cs!$B$6,ns!S$8),(cs!$B$6="")),TRUE(),IF(EXACT(cs!$B$6,LEFT(ns!S$8 &amp; " ",1)),"RARE",IF(ISBLANK(ns!S$8),"UNK",FALSE())))</f>
        <v>1</v>
      </c>
      <c r="T4" s="52" t="b">
        <f>IF(OR(EXACT(cs!$B$6,ns!T$8),(cs!$B$6="")),TRUE(),IF(EXACT(cs!$B$6,LEFT(ns!T$8 &amp; " ",1)),"RARE",IF(ISBLANK(ns!T$8),"UNK",FALSE())))</f>
        <v>1</v>
      </c>
      <c r="U4" s="52" t="b">
        <f>IF(OR(EXACT(cs!$B$6,ns!U$8),(cs!$B$6="")),TRUE(),IF(EXACT(cs!$B$6,LEFT(ns!U$8 &amp; " ",1)),"RARE",IF(ISBLANK(ns!U$8),"UNK",FALSE())))</f>
        <v>1</v>
      </c>
      <c r="V4" s="52" t="b">
        <f>IF(OR(EXACT(cs!$B$6,ns!V$8),(cs!$B$6="")),TRUE(),IF(EXACT(cs!$B$6,LEFT(ns!V$8 &amp; " ",1)),"RARE",IF(ISBLANK(ns!V$8),"UNK",FALSE())))</f>
        <v>1</v>
      </c>
      <c r="W4" s="52" t="b">
        <f>IF(OR(EXACT(cs!$B$6,ns!W$8),(cs!$B$6="")),TRUE(),IF(EXACT(cs!$B$6,LEFT(ns!W$8 &amp; " ",1)),"RARE",IF(ISBLANK(ns!W$8),"UNK",FALSE())))</f>
        <v>1</v>
      </c>
      <c r="X4" s="52" t="b">
        <f>IF(OR(EXACT(cs!$B$6,ns!X$8),(cs!$B$6="")),TRUE(),IF(EXACT(cs!$B$6,LEFT(ns!X$8 &amp; " ",1)),"RARE",IF(ISBLANK(ns!X$8),"UNK",FALSE())))</f>
        <v>1</v>
      </c>
      <c r="Y4" s="52" t="b">
        <f>IF(OR(EXACT(cs!$B$6,ns!Y$8),(cs!$B$6="")),TRUE(),IF(EXACT(cs!$B$6,LEFT(ns!Y$8 &amp; " ",1)),"RARE",IF(ISBLANK(ns!Y$8),"UNK",FALSE())))</f>
        <v>1</v>
      </c>
      <c r="Z4" s="52" t="b">
        <f>IF(OR(EXACT(cs!$B$6,ns!Z$8),(cs!$B$6="")),TRUE(),IF(EXACT(cs!$B$6,LEFT(ns!Z$8 &amp; " ",1)),"RARE",IF(ISBLANK(ns!Z$8),"UNK",FALSE())))</f>
        <v>1</v>
      </c>
      <c r="AA4" s="52" t="b">
        <f>IF(OR(EXACT(cs!$B$6,ns!AA$8),(cs!$B$6="")),TRUE(),IF(EXACT(cs!$B$6,LEFT(ns!AA$8 &amp; " ",1)),"RARE",IF(ISBLANK(ns!AA$8),"UNK",FALSE())))</f>
        <v>1</v>
      </c>
      <c r="AB4" s="52" t="b">
        <f>IF(OR(EXACT(cs!$B$6,ns!AB$8),(cs!$B$6="")),TRUE(),IF(EXACT(cs!$B$6,LEFT(ns!AB$8 &amp; " ",1)),"RARE",IF(ISBLANK(ns!AB$8),"UNK",FALSE())))</f>
        <v>1</v>
      </c>
      <c r="AC4" s="52" t="b">
        <f>IF(OR(EXACT(cs!$B$6,ns!AC$8),(cs!$B$6="")),TRUE(),IF(EXACT(cs!$B$6,LEFT(ns!AC$8 &amp; " ",1)),"RARE",IF(ISBLANK(ns!AC$8),"UNK",FALSE())))</f>
        <v>1</v>
      </c>
      <c r="AD4" s="52" t="b">
        <f>IF(OR(EXACT(cs!$B$6,ns!AD$8),(cs!$B$6="")),TRUE(),IF(EXACT(cs!$B$6,LEFT(ns!AD$8 &amp; " ",1)),"RARE",IF(ISBLANK(ns!AD$8),"UNK",FALSE())))</f>
        <v>1</v>
      </c>
      <c r="AE4" s="52" t="b">
        <f>IF(OR(EXACT(cs!$B$6,ns!AE$8),(cs!$B$6="")),TRUE(),IF(EXACT(cs!$B$6,LEFT(ns!AE$8 &amp; " ",1)),"RARE",IF(ISBLANK(ns!AE$8),"UNK",FALSE())))</f>
        <v>1</v>
      </c>
      <c r="AF4" s="52" t="b">
        <f>IF(OR(EXACT(cs!$B$6,ns!AF$8),(cs!$B$6="")),TRUE(),IF(EXACT(cs!$B$6,LEFT(ns!AF$8 &amp; " ",1)),"RARE",IF(ISBLANK(ns!AF$8),"UNK",FALSE())))</f>
        <v>1</v>
      </c>
      <c r="AG4" s="52" t="b">
        <f>IF(OR(EXACT(cs!$B$6,ns!AG$8),(cs!$B$6="")),TRUE(),IF(EXACT(cs!$B$6,LEFT(ns!AG$8 &amp; " ",1)),"RARE",IF(ISBLANK(ns!AG$8),"UNK",FALSE())))</f>
        <v>1</v>
      </c>
      <c r="AH4" s="52" t="b">
        <f>IF(OR(EXACT(cs!$B$6,ns!AH$8),(cs!$B$6="")),TRUE(),IF(EXACT(cs!$B$6,LEFT(ns!AH$8 &amp; " ",1)),"RARE",IF(ISBLANK(ns!AH$8),"UNK",FALSE())))</f>
        <v>1</v>
      </c>
      <c r="AI4" s="52" t="b">
        <f>IF(OR(EXACT(cs!$B$6,ns!AI$8),(cs!$B$6="")),TRUE(),IF(EXACT(cs!$B$6,LEFT(ns!AI$8 &amp; " ",1)),"RARE",IF(ISBLANK(ns!AI$8),"UNK",FALSE())))</f>
        <v>1</v>
      </c>
      <c r="AJ4" s="52" t="b">
        <f>IF(OR(EXACT(cs!$B$6,ns!AJ$8),(cs!$B$6="")),TRUE(),IF(EXACT(cs!$B$6,LEFT(ns!AJ$8 &amp; " ",1)),"RARE",IF(ISBLANK(ns!AJ$8),"UNK",FALSE())))</f>
        <v>1</v>
      </c>
      <c r="AK4" s="52" t="b">
        <f>IF(OR(EXACT(cs!$B$6,ns!AK$8),(cs!$B$6="")),TRUE(),IF(EXACT(cs!$B$6,LEFT(ns!AK$8 &amp; " ",1)),"RARE",IF(ISBLANK(ns!AK$8),"UNK",FALSE())))</f>
        <v>1</v>
      </c>
      <c r="AL4" s="52" t="b">
        <f>IF(OR(EXACT(cs!$B$6,ns!AL$8),(cs!$B$6="")),TRUE(),IF(EXACT(cs!$B$6,LEFT(ns!AL$8 &amp; " ",1)),"RARE",IF(ISBLANK(ns!AL$8),"UNK",FALSE())))</f>
        <v>1</v>
      </c>
      <c r="AM4" s="52" t="b">
        <f>IF(OR(EXACT(cs!$B$6,ns!AM$8),(cs!$B$6="")),TRUE(),IF(EXACT(cs!$B$6,LEFT(ns!AM$8 &amp; " ",1)),"RARE",IF(ISBLANK(ns!AM$8),"UNK",FALSE())))</f>
        <v>1</v>
      </c>
      <c r="AN4" s="52" t="b">
        <f>IF(OR(EXACT(cs!$B$6,ns!AN$8),(cs!$B$6="")),TRUE(),IF(EXACT(cs!$B$6,LEFT(ns!AN$8 &amp; " ",1)),"RARE",IF(ISBLANK(ns!AN$8),"UNK",FALSE())))</f>
        <v>1</v>
      </c>
      <c r="AO4" s="52" t="b">
        <f>IF(OR(EXACT(cs!$B$6,ns!AO$8),(cs!$B$6="")),TRUE(),IF(EXACT(cs!$B$6,LEFT(ns!AO$8 &amp; " ",1)),"RARE",IF(ISBLANK(ns!AO$8),"UNK",FALSE())))</f>
        <v>1</v>
      </c>
      <c r="AP4" s="52" t="b">
        <f>IF(OR(EXACT(cs!$B$6,ns!AP$8),(cs!$B$6="")),TRUE(),IF(EXACT(cs!$B$6,LEFT(ns!AP$8 &amp; " ",1)),"RARE",IF(ISBLANK(ns!AP$8),"UNK",FALSE())))</f>
        <v>1</v>
      </c>
      <c r="AQ4" s="52" t="b">
        <f>IF(OR(EXACT(cs!$B$6,ns!AQ$8),(cs!$B$6="")),TRUE(),IF(EXACT(cs!$B$6,LEFT(ns!AQ$8 &amp; " ",1)),"RARE",IF(ISBLANK(ns!AQ$8),"UNK",FALSE())))</f>
        <v>1</v>
      </c>
      <c r="AR4" s="52" t="b">
        <f>IF(OR(EXACT(cs!$B$6,ns!AR$8),(cs!$B$6="")),TRUE(),IF(EXACT(cs!$B$6,LEFT(ns!AR$8 &amp; " ",1)),"RARE",IF(ISBLANK(ns!AR$8),"UNK",FALSE())))</f>
        <v>1</v>
      </c>
      <c r="AS4" s="52" t="b">
        <f>IF(OR(EXACT(cs!$B$6,ns!AS$8),(cs!$B$6="")),TRUE(),IF(EXACT(cs!$B$6,LEFT(ns!AS$8 &amp; " ",1)),"RARE",IF(ISBLANK(ns!AS$8),"UNK",FALSE())))</f>
        <v>1</v>
      </c>
      <c r="AT4" s="52" t="b">
        <f>IF(OR(EXACT(cs!$B$6,ns!AT$8),(cs!$B$6="")),TRUE(),IF(EXACT(cs!$B$6,LEFT(ns!AT$8 &amp; " ",1)),"RARE",IF(ISBLANK(ns!AT$8),"UNK",FALSE())))</f>
        <v>1</v>
      </c>
      <c r="AU4" s="52" t="b">
        <f>IF(OR(EXACT(cs!$B$6,ns!AU$8),(cs!$B$6="")),TRUE(),IF(EXACT(cs!$B$6,LEFT(ns!AU$8 &amp; " ",1)),"RARE",IF(ISBLANK(ns!AU$8),"UNK",FALSE())))</f>
        <v>1</v>
      </c>
      <c r="AV4" s="52" t="b">
        <f>IF(OR(EXACT(cs!$B$6,ns!AV$8),(cs!$B$6="")),TRUE(),IF(EXACT(cs!$B$6,LEFT(ns!AV$8 &amp; " ",1)),"RARE",IF(ISBLANK(ns!AV$8),"UNK",FALSE())))</f>
        <v>1</v>
      </c>
      <c r="AW4" s="52" t="b">
        <f>IF(OR(EXACT(cs!$B$6,ns!AW$8),(cs!$B$6="")),TRUE(),IF(EXACT(cs!$B$6,LEFT(ns!AW$8 &amp; " ",1)),"RARE",IF(ISBLANK(ns!AW$8),"UNK",FALSE())))</f>
        <v>1</v>
      </c>
      <c r="AX4" s="52" t="b">
        <f>IF(OR(EXACT(cs!$B$6,ns!AX$8),(cs!$B$6="")),TRUE(),IF(EXACT(cs!$B$6,LEFT(ns!AX$8 &amp; " ",1)),"RARE",IF(ISBLANK(ns!AX$8),"UNK",FALSE())))</f>
        <v>1</v>
      </c>
      <c r="AY4" s="52" t="b">
        <f>IF(OR(EXACT(cs!$B$6,ns!AY$8),(cs!$B$6="")),TRUE(),IF(EXACT(cs!$B$6,LEFT(ns!AY$8 &amp; " ",1)),"RARE",IF(ISBLANK(ns!AY$8),"UNK",FALSE())))</f>
        <v>1</v>
      </c>
      <c r="AZ4" s="52" t="b">
        <f>IF(OR(EXACT(cs!$B$6,ns!AZ$8),(cs!$B$6="")),TRUE(),IF(EXACT(cs!$B$6,LEFT(ns!AZ$8 &amp; " ",1)),"RARE",IF(ISBLANK(ns!AZ$8),"UNK",FALSE())))</f>
        <v>1</v>
      </c>
      <c r="BA4" s="52" t="b">
        <f>IF(OR(EXACT(cs!$B$6,ns!BA$8),(cs!$B$6="")),TRUE(),IF(EXACT(cs!$B$6,LEFT(ns!BA$8 &amp; " ",1)),"RARE",IF(ISBLANK(ns!BA$8),"UNK",FALSE())))</f>
        <v>1</v>
      </c>
      <c r="BB4" s="52" t="b">
        <f>IF(OR(EXACT(cs!$B$6,ns!BB$8),(cs!$B$6="")),TRUE(),IF(EXACT(cs!$B$6,LEFT(ns!BB$8 &amp; " ",1)),"RARE",IF(ISBLANK(ns!BB$8),"UNK",FALSE())))</f>
        <v>1</v>
      </c>
      <c r="BC4" s="52" t="b">
        <f>IF(OR(EXACT(cs!$B$6,ns!BC$8),(cs!$B$6="")),TRUE(),IF(EXACT(cs!$B$6,LEFT(ns!BC$8 &amp; " ",1)),"RARE",IF(ISBLANK(ns!BC$8),"UNK",FALSE())))</f>
        <v>1</v>
      </c>
      <c r="BD4" s="52" t="b">
        <f>IF(OR(EXACT(cs!$B$6,ns!BD$8),(cs!$B$6="")),TRUE(),IF(EXACT(cs!$B$6,LEFT(ns!BD$8 &amp; " ",1)),"RARE",IF(ISBLANK(ns!BD$8),"UNK",FALSE())))</f>
        <v>1</v>
      </c>
      <c r="BE4" s="52" t="b">
        <f>IF(OR(EXACT(cs!$B$6,ns!BE$8),(cs!$B$6="")),TRUE(),IF(EXACT(cs!$B$6,LEFT(ns!BE$8 &amp; " ",1)),"RARE",IF(ISBLANK(ns!BE$8),"UNK",FALSE())))</f>
        <v>1</v>
      </c>
      <c r="BF4" s="52" t="b">
        <f>IF(OR(EXACT(cs!$B$6,ns!BF$8),(cs!$B$6="")),TRUE(),IF(EXACT(cs!$B$6,LEFT(ns!BF$8 &amp; " ",1)),"RARE",IF(ISBLANK(ns!BF$8),"UNK",FALSE())))</f>
        <v>1</v>
      </c>
      <c r="BG4" s="52" t="b">
        <f>IF(OR(EXACT(cs!$B$6,ns!BG$8),(cs!$B$6="")),TRUE(),IF(EXACT(cs!$B$6,LEFT(ns!BG$8 &amp; " ",1)),"RARE",IF(ISBLANK(ns!BG$8),"UNK",FALSE())))</f>
        <v>1</v>
      </c>
      <c r="BH4" s="52" t="b">
        <f>IF(OR(EXACT(cs!$B$6,ns!BH$8),(cs!$B$6="")),TRUE(),IF(EXACT(cs!$B$6,LEFT(ns!BH$8 &amp; " ",1)),"RARE",IF(ISBLANK(ns!BH$8),"UNK",FALSE())))</f>
        <v>1</v>
      </c>
      <c r="BI4" s="52" t="b">
        <f>IF(OR(EXACT(cs!$B$6,ns!BI$8),(cs!$B$6="")),TRUE(),IF(EXACT(cs!$B$6,LEFT(ns!BI$8 &amp; " ",1)),"RARE",IF(ISBLANK(ns!BI$8),"UNK",FALSE())))</f>
        <v>1</v>
      </c>
      <c r="BJ4" s="52" t="b">
        <f>IF(OR(EXACT(cs!$B$6,ns!BJ$8),(cs!$B$6="")),TRUE(),IF(EXACT(cs!$B$6,LEFT(ns!BJ$8 &amp; " ",1)),"RARE",IF(ISBLANK(ns!BJ$8),"UNK",FALSE())))</f>
        <v>1</v>
      </c>
      <c r="BK4" s="52" t="b">
        <f>IF(OR(EXACT(cs!$B$6,ns!BK$8),(cs!$B$6="")),TRUE(),IF(EXACT(cs!$B$6,LEFT(ns!BK$8 &amp; " ",1)),"RARE",IF(ISBLANK(ns!BK$8),"UNK",FALSE())))</f>
        <v>1</v>
      </c>
    </row>
    <row r="5" spans="1:64" x14ac:dyDescent="0.2">
      <c r="A5" s="28" t="s">
        <v>948</v>
      </c>
      <c r="B5" s="52" t="b">
        <f>IF(AND(OR(EXACT(cs!$B$7,ns!B$9),EXACT(cs!$B$7,ns!B$10),cs!$B$7=""),OR(EXACT(cs!$B$8,ns!B$9),EXACT(cs!$B$8,ns!B$10),cs!$B$8="")),TRUE(),IF(AND(OR(EXACT(cs!$B$7,LEFT(ns!B$9 &amp; " ",1)),EXACT(cs!$B$7,LEFT(ns!B$10 &amp; " ",1)),cs!$B$7=""),OR(EXACT(cs!$B$8,LEFT(ns!B$9 &amp; " ",1)),EXACT(cs!$B$8,LEFT(ns!B$10 &amp; " ",1)),cs!$B$8)),"RARE",IF(AND(ISBLANK(ns!B$9),ISBLANK(ns!B$10)),"UNK",FALSE())))</f>
        <v>1</v>
      </c>
      <c r="C5" s="52" t="b">
        <f>IF(AND(OR(EXACT(cs!$B$7,ns!C$9),EXACT(cs!$B$7,ns!C$10),cs!$B$7=""),OR(EXACT(cs!$B$8,ns!C$9),EXACT(cs!$B$8,ns!C$10),cs!$B$8="")),TRUE(),IF(AND(OR(EXACT(cs!$B$7,LEFT(ns!C$9 &amp; " ",1)),EXACT(cs!$B$7,LEFT(ns!C$10 &amp; " ",1)),cs!$B$7=""),OR(EXACT(cs!$B$8,LEFT(ns!C$9 &amp; " ",1)),EXACT(cs!$B$8,LEFT(ns!C$10 &amp; " ",1)),cs!$B$8)),"RARE",IF(AND(ISBLANK(ns!C$9),ISBLANK(ns!C$10)),"UNK",FALSE())))</f>
        <v>1</v>
      </c>
      <c r="D5" s="52" t="b">
        <f>IF(AND(OR(EXACT(cs!$B$7,ns!D$9),EXACT(cs!$B$7,ns!D$10),cs!$B$7=""),OR(EXACT(cs!$B$8,ns!D$9),EXACT(cs!$B$8,ns!D$10),cs!$B$8="")),TRUE(),IF(AND(OR(EXACT(cs!$B$7,LEFT(ns!D$9 &amp; " ",1)),EXACT(cs!$B$7,LEFT(ns!D$10 &amp; " ",1)),cs!$B$7=""),OR(EXACT(cs!$B$8,LEFT(ns!D$9 &amp; " ",1)),EXACT(cs!$B$8,LEFT(ns!D$10 &amp; " ",1)),cs!$B$8)),"RARE",IF(AND(ISBLANK(ns!D$9),ISBLANK(ns!D$10)),"UNK",FALSE())))</f>
        <v>1</v>
      </c>
      <c r="E5" s="52" t="b">
        <f>IF(AND(OR(EXACT(cs!$B$7,ns!E$9),EXACT(cs!$B$7,ns!E$10),cs!$B$7=""),OR(EXACT(cs!$B$8,ns!E$9),EXACT(cs!$B$8,ns!E$10),cs!$B$8="")),TRUE(),IF(AND(OR(EXACT(cs!$B$7,LEFT(ns!E$9 &amp; " ",1)),EXACT(cs!$B$7,LEFT(ns!E$10 &amp; " ",1)),cs!$B$7=""),OR(EXACT(cs!$B$8,LEFT(ns!E$9 &amp; " ",1)),EXACT(cs!$B$8,LEFT(ns!E$10 &amp; " ",1)),cs!$B$8)),"RARE",IF(AND(ISBLANK(ns!E$9),ISBLANK(ns!E$10)),"UNK",FALSE())))</f>
        <v>1</v>
      </c>
      <c r="F5" s="52" t="b">
        <f>IF(AND(OR(EXACT(cs!$B$7,ns!F$9),EXACT(cs!$B$7,ns!F$10),cs!$B$7=""),OR(EXACT(cs!$B$8,ns!F$9),EXACT(cs!$B$8,ns!F$10),cs!$B$8="")),TRUE(),IF(AND(OR(EXACT(cs!$B$7,LEFT(ns!F$9 &amp; " ",1)),EXACT(cs!$B$7,LEFT(ns!F$10 &amp; " ",1)),cs!$B$7=""),OR(EXACT(cs!$B$8,LEFT(ns!F$9 &amp; " ",1)),EXACT(cs!$B$8,LEFT(ns!F$10 &amp; " ",1)),cs!$B$8)),"RARE",IF(AND(ISBLANK(ns!F$9),ISBLANK(ns!F$10)),"UNK",FALSE())))</f>
        <v>1</v>
      </c>
      <c r="G5" s="52" t="b">
        <f>IF(AND(OR(EXACT(cs!$B$7,ns!G$9),EXACT(cs!$B$7,ns!G$10),cs!$B$7=""),OR(EXACT(cs!$B$8,ns!G$9),EXACT(cs!$B$8,ns!G$10),cs!$B$8="")),TRUE(),IF(AND(OR(EXACT(cs!$B$7,LEFT(ns!G$9 &amp; " ",1)),EXACT(cs!$B$7,LEFT(ns!G$10 &amp; " ",1)),cs!$B$7=""),OR(EXACT(cs!$B$8,LEFT(ns!G$9 &amp; " ",1)),EXACT(cs!$B$8,LEFT(ns!G$10 &amp; " ",1)),cs!$B$8)),"RARE",IF(AND(ISBLANK(ns!G$9),ISBLANK(ns!G$10)),"UNK",FALSE())))</f>
        <v>1</v>
      </c>
      <c r="H5" s="52" t="b">
        <f>IF(AND(OR(EXACT(cs!$B$7,ns!H$9),EXACT(cs!$B$7,ns!H$10),cs!$B$7=""),OR(EXACT(cs!$B$8,ns!H$9),EXACT(cs!$B$8,ns!H$10),cs!$B$8="")),TRUE(),IF(AND(OR(EXACT(cs!$B$7,LEFT(ns!H$9 &amp; " ",1)),EXACT(cs!$B$7,LEFT(ns!H$10 &amp; " ",1)),cs!$B$7=""),OR(EXACT(cs!$B$8,LEFT(ns!H$9 &amp; " ",1)),EXACT(cs!$B$8,LEFT(ns!H$10 &amp; " ",1)),cs!$B$8)),"RARE",IF(AND(ISBLANK(ns!H$9),ISBLANK(ns!H$10)),"UNK",FALSE())))</f>
        <v>1</v>
      </c>
      <c r="I5" s="52" t="b">
        <f>IF(AND(OR(EXACT(cs!$B$7,ns!I$9),EXACT(cs!$B$7,ns!I$10),cs!$B$7=""),OR(EXACT(cs!$B$8,ns!I$9),EXACT(cs!$B$8,ns!I$10),cs!$B$8="")),TRUE(),IF(AND(OR(EXACT(cs!$B$7,LEFT(ns!I$9 &amp; " ",1)),EXACT(cs!$B$7,LEFT(ns!I$10 &amp; " ",1)),cs!$B$7=""),OR(EXACT(cs!$B$8,LEFT(ns!I$9 &amp; " ",1)),EXACT(cs!$B$8,LEFT(ns!I$10 &amp; " ",1)),cs!$B$8)),"RARE",IF(AND(ISBLANK(ns!I$9),ISBLANK(ns!I$10)),"UNK",FALSE())))</f>
        <v>1</v>
      </c>
      <c r="J5" s="52" t="b">
        <f>IF(AND(OR(EXACT(cs!$B$7,ns!J$9),EXACT(cs!$B$7,ns!J$10),cs!$B$7=""),OR(EXACT(cs!$B$8,ns!J$9),EXACT(cs!$B$8,ns!J$10),cs!$B$8="")),TRUE(),IF(AND(OR(EXACT(cs!$B$7,LEFT(ns!J$9 &amp; " ",1)),EXACT(cs!$B$7,LEFT(ns!J$10 &amp; " ",1)),cs!$B$7=""),OR(EXACT(cs!$B$8,LEFT(ns!J$9 &amp; " ",1)),EXACT(cs!$B$8,LEFT(ns!J$10 &amp; " ",1)),cs!$B$8)),"RARE",IF(AND(ISBLANK(ns!J$9),ISBLANK(ns!J$10)),"UNK",FALSE())))</f>
        <v>1</v>
      </c>
      <c r="K5" s="52" t="b">
        <f>IF(AND(OR(EXACT(cs!$B$7,ns!K$9),EXACT(cs!$B$7,ns!K$10),cs!$B$7=""),OR(EXACT(cs!$B$8,ns!K$9),EXACT(cs!$B$8,ns!K$10),cs!$B$8="")),TRUE(),IF(AND(OR(EXACT(cs!$B$7,LEFT(ns!K$9 &amp; " ",1)),EXACT(cs!$B$7,LEFT(ns!K$10 &amp; " ",1)),cs!$B$7=""),OR(EXACT(cs!$B$8,LEFT(ns!K$9 &amp; " ",1)),EXACT(cs!$B$8,LEFT(ns!K$10 &amp; " ",1)),cs!$B$8)),"RARE",IF(AND(ISBLANK(ns!K$9),ISBLANK(ns!K$10)),"UNK",FALSE())))</f>
        <v>1</v>
      </c>
      <c r="L5" s="52" t="b">
        <f>IF(AND(OR(EXACT(cs!$B$7,ns!L$9),EXACT(cs!$B$7,ns!L$10),cs!$B$7=""),OR(EXACT(cs!$B$8,ns!L$9),EXACT(cs!$B$8,ns!L$10),cs!$B$8="")),TRUE(),IF(AND(OR(EXACT(cs!$B$7,LEFT(ns!L$9 &amp; " ",1)),EXACT(cs!$B$7,LEFT(ns!L$10 &amp; " ",1)),cs!$B$7=""),OR(EXACT(cs!$B$8,LEFT(ns!L$9 &amp; " ",1)),EXACT(cs!$B$8,LEFT(ns!L$10 &amp; " ",1)),cs!$B$8)),"RARE",IF(AND(ISBLANK(ns!L$9),ISBLANK(ns!L$10)),"UNK",FALSE())))</f>
        <v>1</v>
      </c>
      <c r="M5" s="52" t="b">
        <f>IF(AND(OR(EXACT(cs!$B$7,ns!M$9),EXACT(cs!$B$7,ns!M$10),cs!$B$7=""),OR(EXACT(cs!$B$8,ns!M$9),EXACT(cs!$B$8,ns!M$10),cs!$B$8="")),TRUE(),IF(AND(OR(EXACT(cs!$B$7,LEFT(ns!M$9 &amp; " ",1)),EXACT(cs!$B$7,LEFT(ns!M$10 &amp; " ",1)),cs!$B$7=""),OR(EXACT(cs!$B$8,LEFT(ns!M$9 &amp; " ",1)),EXACT(cs!$B$8,LEFT(ns!M$10 &amp; " ",1)),cs!$B$8)),"RARE",IF(AND(ISBLANK(ns!M$9),ISBLANK(ns!M$10)),"UNK",FALSE())))</f>
        <v>1</v>
      </c>
      <c r="N5" s="52" t="b">
        <f>IF(AND(OR(EXACT(cs!$B$7,ns!N$9),EXACT(cs!$B$7,ns!N$10),cs!$B$7=""),OR(EXACT(cs!$B$8,ns!N$9),EXACT(cs!$B$8,ns!N$10),cs!$B$8="")),TRUE(),IF(AND(OR(EXACT(cs!$B$7,LEFT(ns!N$9 &amp; " ",1)),EXACT(cs!$B$7,LEFT(ns!N$10 &amp; " ",1)),cs!$B$7=""),OR(EXACT(cs!$B$8,LEFT(ns!N$9 &amp; " ",1)),EXACT(cs!$B$8,LEFT(ns!N$10 &amp; " ",1)),cs!$B$8)),"RARE",IF(AND(ISBLANK(ns!N$9),ISBLANK(ns!N$10)),"UNK",FALSE())))</f>
        <v>1</v>
      </c>
      <c r="O5" s="52" t="b">
        <f>IF(AND(OR(EXACT(cs!$B$7,ns!O$9),EXACT(cs!$B$7,ns!O$10),cs!$B$7=""),OR(EXACT(cs!$B$8,ns!O$9),EXACT(cs!$B$8,ns!O$10),cs!$B$8="")),TRUE(),IF(AND(OR(EXACT(cs!$B$7,LEFT(ns!O$9 &amp; " ",1)),EXACT(cs!$B$7,LEFT(ns!O$10 &amp; " ",1)),cs!$B$7=""),OR(EXACT(cs!$B$8,LEFT(ns!O$9 &amp; " ",1)),EXACT(cs!$B$8,LEFT(ns!O$10 &amp; " ",1)),cs!$B$8)),"RARE",IF(AND(ISBLANK(ns!O$9),ISBLANK(ns!O$10)),"UNK",FALSE())))</f>
        <v>1</v>
      </c>
      <c r="P5" s="52" t="b">
        <f>IF(AND(OR(EXACT(cs!$B$7,ns!P$9),EXACT(cs!$B$7,ns!P$10),cs!$B$7=""),OR(EXACT(cs!$B$8,ns!P$9),EXACT(cs!$B$8,ns!P$10),cs!$B$8="")),TRUE(),IF(AND(OR(EXACT(cs!$B$7,LEFT(ns!P$9 &amp; " ",1)),EXACT(cs!$B$7,LEFT(ns!P$10 &amp; " ",1)),cs!$B$7=""),OR(EXACT(cs!$B$8,LEFT(ns!P$9 &amp; " ",1)),EXACT(cs!$B$8,LEFT(ns!P$10 &amp; " ",1)),cs!$B$8)),"RARE",IF(AND(ISBLANK(ns!P$9),ISBLANK(ns!P$10)),"UNK",FALSE())))</f>
        <v>1</v>
      </c>
      <c r="Q5" s="52" t="b">
        <f>IF(AND(OR(EXACT(cs!$B$7,ns!Q$9),EXACT(cs!$B$7,ns!Q$10),cs!$B$7=""),OR(EXACT(cs!$B$8,ns!Q$9),EXACT(cs!$B$8,ns!Q$10),cs!$B$8="")),TRUE(),IF(AND(OR(EXACT(cs!$B$7,LEFT(ns!Q$9 &amp; " ",1)),EXACT(cs!$B$7,LEFT(ns!Q$10 &amp; " ",1)),cs!$B$7=""),OR(EXACT(cs!$B$8,LEFT(ns!Q$9 &amp; " ",1)),EXACT(cs!$B$8,LEFT(ns!Q$10 &amp; " ",1)),cs!$B$8)),"RARE",IF(AND(ISBLANK(ns!Q$9),ISBLANK(ns!Q$10)),"UNK",FALSE())))</f>
        <v>1</v>
      </c>
      <c r="R5" s="52" t="b">
        <f>IF(AND(OR(EXACT(cs!$B$7,ns!R$9),EXACT(cs!$B$7,ns!R$10),cs!$B$7=""),OR(EXACT(cs!$B$8,ns!R$9),EXACT(cs!$B$8,ns!R$10),cs!$B$8="")),TRUE(),IF(AND(OR(EXACT(cs!$B$7,LEFT(ns!R$9 &amp; " ",1)),EXACT(cs!$B$7,LEFT(ns!R$10 &amp; " ",1)),cs!$B$7=""),OR(EXACT(cs!$B$8,LEFT(ns!R$9 &amp; " ",1)),EXACT(cs!$B$8,LEFT(ns!R$10 &amp; " ",1)),cs!$B$8)),"RARE",IF(AND(ISBLANK(ns!R$9),ISBLANK(ns!R$10)),"UNK",FALSE())))</f>
        <v>1</v>
      </c>
      <c r="S5" s="52" t="b">
        <f>IF(AND(OR(EXACT(cs!$B$7,ns!S$9),EXACT(cs!$B$7,ns!S$10),cs!$B$7=""),OR(EXACT(cs!$B$8,ns!S$9),EXACT(cs!$B$8,ns!S$10),cs!$B$8="")),TRUE(),IF(AND(OR(EXACT(cs!$B$7,LEFT(ns!S$9 &amp; " ",1)),EXACT(cs!$B$7,LEFT(ns!S$10 &amp; " ",1)),cs!$B$7=""),OR(EXACT(cs!$B$8,LEFT(ns!S$9 &amp; " ",1)),EXACT(cs!$B$8,LEFT(ns!S$10 &amp; " ",1)),cs!$B$8)),"RARE",IF(AND(ISBLANK(ns!S$9),ISBLANK(ns!S$10)),"UNK",FALSE())))</f>
        <v>1</v>
      </c>
      <c r="T5" s="52" t="b">
        <f>IF(AND(OR(EXACT(cs!$B$7,ns!T$9),EXACT(cs!$B$7,ns!T$10),cs!$B$7=""),OR(EXACT(cs!$B$8,ns!T$9),EXACT(cs!$B$8,ns!T$10),cs!$B$8="")),TRUE(),IF(AND(OR(EXACT(cs!$B$7,LEFT(ns!T$9 &amp; " ",1)),EXACT(cs!$B$7,LEFT(ns!T$10 &amp; " ",1)),cs!$B$7=""),OR(EXACT(cs!$B$8,LEFT(ns!T$9 &amp; " ",1)),EXACT(cs!$B$8,LEFT(ns!T$10 &amp; " ",1)),cs!$B$8)),"RARE",IF(AND(ISBLANK(ns!T$9),ISBLANK(ns!T$10)),"UNK",FALSE())))</f>
        <v>1</v>
      </c>
      <c r="U5" s="52" t="b">
        <f>IF(AND(OR(EXACT(cs!$B$7,ns!U$9),EXACT(cs!$B$7,ns!U$10),cs!$B$7=""),OR(EXACT(cs!$B$8,ns!U$9),EXACT(cs!$B$8,ns!U$10),cs!$B$8="")),TRUE(),IF(AND(OR(EXACT(cs!$B$7,LEFT(ns!U$9 &amp; " ",1)),EXACT(cs!$B$7,LEFT(ns!U$10 &amp; " ",1)),cs!$B$7=""),OR(EXACT(cs!$B$8,LEFT(ns!U$9 &amp; " ",1)),EXACT(cs!$B$8,LEFT(ns!U$10 &amp; " ",1)),cs!$B$8)),"RARE",IF(AND(ISBLANK(ns!U$9),ISBLANK(ns!U$10)),"UNK",FALSE())))</f>
        <v>1</v>
      </c>
      <c r="V5" s="52" t="b">
        <f>IF(AND(OR(EXACT(cs!$B$7,ns!V$9),EXACT(cs!$B$7,ns!V$10),cs!$B$7=""),OR(EXACT(cs!$B$8,ns!V$9),EXACT(cs!$B$8,ns!V$10),cs!$B$8="")),TRUE(),IF(AND(OR(EXACT(cs!$B$7,LEFT(ns!V$9 &amp; " ",1)),EXACT(cs!$B$7,LEFT(ns!V$10 &amp; " ",1)),cs!$B$7=""),OR(EXACT(cs!$B$8,LEFT(ns!V$9 &amp; " ",1)),EXACT(cs!$B$8,LEFT(ns!V$10 &amp; " ",1)),cs!$B$8)),"RARE",IF(AND(ISBLANK(ns!V$9),ISBLANK(ns!V$10)),"UNK",FALSE())))</f>
        <v>1</v>
      </c>
      <c r="W5" s="52" t="b">
        <f>IF(AND(OR(EXACT(cs!$B$7,ns!W$9),EXACT(cs!$B$7,ns!W$10),cs!$B$7=""),OR(EXACT(cs!$B$8,ns!W$9),EXACT(cs!$B$8,ns!W$10),cs!$B$8="")),TRUE(),IF(AND(OR(EXACT(cs!$B$7,LEFT(ns!W$9 &amp; " ",1)),EXACT(cs!$B$7,LEFT(ns!W$10 &amp; " ",1)),cs!$B$7=""),OR(EXACT(cs!$B$8,LEFT(ns!W$9 &amp; " ",1)),EXACT(cs!$B$8,LEFT(ns!W$10 &amp; " ",1)),cs!$B$8)),"RARE",IF(AND(ISBLANK(ns!W$9),ISBLANK(ns!W$10)),"UNK",FALSE())))</f>
        <v>1</v>
      </c>
      <c r="X5" s="52" t="b">
        <f>IF(AND(OR(EXACT(cs!$B$7,ns!X$9),EXACT(cs!$B$7,ns!X$10),cs!$B$7=""),OR(EXACT(cs!$B$8,ns!X$9),EXACT(cs!$B$8,ns!X$10),cs!$B$8="")),TRUE(),IF(AND(OR(EXACT(cs!$B$7,LEFT(ns!X$9 &amp; " ",1)),EXACT(cs!$B$7,LEFT(ns!X$10 &amp; " ",1)),cs!$B$7=""),OR(EXACT(cs!$B$8,LEFT(ns!X$9 &amp; " ",1)),EXACT(cs!$B$8,LEFT(ns!X$10 &amp; " ",1)),cs!$B$8)),"RARE",IF(AND(ISBLANK(ns!X$9),ISBLANK(ns!X$10)),"UNK",FALSE())))</f>
        <v>1</v>
      </c>
      <c r="Y5" s="52" t="b">
        <f>IF(AND(OR(EXACT(cs!$B$7,ns!Y$9),EXACT(cs!$B$7,ns!Y$10),cs!$B$7=""),OR(EXACT(cs!$B$8,ns!Y$9),EXACT(cs!$B$8,ns!Y$10),cs!$B$8="")),TRUE(),IF(AND(OR(EXACT(cs!$B$7,LEFT(ns!Y$9 &amp; " ",1)),EXACT(cs!$B$7,LEFT(ns!Y$10 &amp; " ",1)),cs!$B$7=""),OR(EXACT(cs!$B$8,LEFT(ns!Y$9 &amp; " ",1)),EXACT(cs!$B$8,LEFT(ns!Y$10 &amp; " ",1)),cs!$B$8)),"RARE",IF(AND(ISBLANK(ns!Y$9),ISBLANK(ns!Y$10)),"UNK",FALSE())))</f>
        <v>1</v>
      </c>
      <c r="Z5" s="52" t="b">
        <f>IF(AND(OR(EXACT(cs!$B$7,ns!Z$9),EXACT(cs!$B$7,ns!Z$10),cs!$B$7=""),OR(EXACT(cs!$B$8,ns!Z$9),EXACT(cs!$B$8,ns!Z$10),cs!$B$8="")),TRUE(),IF(AND(OR(EXACT(cs!$B$7,LEFT(ns!Z$9 &amp; " ",1)),EXACT(cs!$B$7,LEFT(ns!Z$10 &amp; " ",1)),cs!$B$7=""),OR(EXACT(cs!$B$8,LEFT(ns!Z$9 &amp; " ",1)),EXACT(cs!$B$8,LEFT(ns!Z$10 &amp; " ",1)),cs!$B$8)),"RARE",IF(AND(ISBLANK(ns!Z$9),ISBLANK(ns!Z$10)),"UNK",FALSE())))</f>
        <v>1</v>
      </c>
      <c r="AA5" s="52" t="b">
        <f>IF(AND(OR(EXACT(cs!$B$7,ns!AA$9),EXACT(cs!$B$7,ns!AA$10),cs!$B$7=""),OR(EXACT(cs!$B$8,ns!AA$9),EXACT(cs!$B$8,ns!AA$10),cs!$B$8="")),TRUE(),IF(AND(OR(EXACT(cs!$B$7,LEFT(ns!AA$9 &amp; " ",1)),EXACT(cs!$B$7,LEFT(ns!AA$10 &amp; " ",1)),cs!$B$7=""),OR(EXACT(cs!$B$8,LEFT(ns!AA$9 &amp; " ",1)),EXACT(cs!$B$8,LEFT(ns!AA$10 &amp; " ",1)),cs!$B$8)),"RARE",IF(AND(ISBLANK(ns!AA$9),ISBLANK(ns!AA$10)),"UNK",FALSE())))</f>
        <v>1</v>
      </c>
      <c r="AB5" s="52" t="b">
        <f>IF(AND(OR(EXACT(cs!$B$7,ns!AB$9),EXACT(cs!$B$7,ns!AB$10),cs!$B$7=""),OR(EXACT(cs!$B$8,ns!AB$9),EXACT(cs!$B$8,ns!AB$10),cs!$B$8="")),TRUE(),IF(AND(OR(EXACT(cs!$B$7,LEFT(ns!AB$9 &amp; " ",1)),EXACT(cs!$B$7,LEFT(ns!AB$10 &amp; " ",1)),cs!$B$7=""),OR(EXACT(cs!$B$8,LEFT(ns!AB$9 &amp; " ",1)),EXACT(cs!$B$8,LEFT(ns!AB$10 &amp; " ",1)),cs!$B$8)),"RARE",IF(AND(ISBLANK(ns!AB$9),ISBLANK(ns!AB$10)),"UNK",FALSE())))</f>
        <v>1</v>
      </c>
      <c r="AC5" s="52" t="b">
        <f>IF(AND(OR(EXACT(cs!$B$7,ns!AC$9),EXACT(cs!$B$7,ns!AC$10),cs!$B$7=""),OR(EXACT(cs!$B$8,ns!AC$9),EXACT(cs!$B$8,ns!AC$10),cs!$B$8="")),TRUE(),IF(AND(OR(EXACT(cs!$B$7,LEFT(ns!AC$9 &amp; " ",1)),EXACT(cs!$B$7,LEFT(ns!AC$10 &amp; " ",1)),cs!$B$7=""),OR(EXACT(cs!$B$8,LEFT(ns!AC$9 &amp; " ",1)),EXACT(cs!$B$8,LEFT(ns!AC$10 &amp; " ",1)),cs!$B$8)),"RARE",IF(AND(ISBLANK(ns!AC$9),ISBLANK(ns!AC$10)),"UNK",FALSE())))</f>
        <v>1</v>
      </c>
      <c r="AD5" s="52" t="b">
        <f>IF(AND(OR(EXACT(cs!$B$7,ns!AD$9),EXACT(cs!$B$7,ns!AD$10),cs!$B$7=""),OR(EXACT(cs!$B$8,ns!AD$9),EXACT(cs!$B$8,ns!AD$10),cs!$B$8="")),TRUE(),IF(AND(OR(EXACT(cs!$B$7,LEFT(ns!AD$9 &amp; " ",1)),EXACT(cs!$B$7,LEFT(ns!AD$10 &amp; " ",1)),cs!$B$7=""),OR(EXACT(cs!$B$8,LEFT(ns!AD$9 &amp; " ",1)),EXACT(cs!$B$8,LEFT(ns!AD$10 &amp; " ",1)),cs!$B$8)),"RARE",IF(AND(ISBLANK(ns!AD$9),ISBLANK(ns!AD$10)),"UNK",FALSE())))</f>
        <v>1</v>
      </c>
      <c r="AE5" s="52" t="b">
        <f>IF(AND(OR(EXACT(cs!$B$7,ns!AE$9),EXACT(cs!$B$7,ns!AE$10),cs!$B$7=""),OR(EXACT(cs!$B$8,ns!AE$9),EXACT(cs!$B$8,ns!AE$10),cs!$B$8="")),TRUE(),IF(AND(OR(EXACT(cs!$B$7,LEFT(ns!AE$9 &amp; " ",1)),EXACT(cs!$B$7,LEFT(ns!AE$10 &amp; " ",1)),cs!$B$7=""),OR(EXACT(cs!$B$8,LEFT(ns!AE$9 &amp; " ",1)),EXACT(cs!$B$8,LEFT(ns!AE$10 &amp; " ",1)),cs!$B$8)),"RARE",IF(AND(ISBLANK(ns!AE$9),ISBLANK(ns!AE$10)),"UNK",FALSE())))</f>
        <v>1</v>
      </c>
      <c r="AF5" s="52" t="b">
        <f>IF(AND(OR(EXACT(cs!$B$7,ns!AF$9),EXACT(cs!$B$7,ns!AF$10),cs!$B$7=""),OR(EXACT(cs!$B$8,ns!AF$9),EXACT(cs!$B$8,ns!AF$10),cs!$B$8="")),TRUE(),IF(AND(OR(EXACT(cs!$B$7,LEFT(ns!AF$9 &amp; " ",1)),EXACT(cs!$B$7,LEFT(ns!AF$10 &amp; " ",1)),cs!$B$7=""),OR(EXACT(cs!$B$8,LEFT(ns!AF$9 &amp; " ",1)),EXACT(cs!$B$8,LEFT(ns!AF$10 &amp; " ",1)),cs!$B$8)),"RARE",IF(AND(ISBLANK(ns!AF$9),ISBLANK(ns!AF$10)),"UNK",FALSE())))</f>
        <v>1</v>
      </c>
      <c r="AG5" s="52" t="b">
        <f>IF(AND(OR(EXACT(cs!$B$7,ns!AG$9),EXACT(cs!$B$7,ns!AG$10),cs!$B$7=""),OR(EXACT(cs!$B$8,ns!AG$9),EXACT(cs!$B$8,ns!AG$10),cs!$B$8="")),TRUE(),IF(AND(OR(EXACT(cs!$B$7,LEFT(ns!AG$9 &amp; " ",1)),EXACT(cs!$B$7,LEFT(ns!AG$10 &amp; " ",1)),cs!$B$7=""),OR(EXACT(cs!$B$8,LEFT(ns!AG$9 &amp; " ",1)),EXACT(cs!$B$8,LEFT(ns!AG$10 &amp; " ",1)),cs!$B$8)),"RARE",IF(AND(ISBLANK(ns!AG$9),ISBLANK(ns!AG$10)),"UNK",FALSE())))</f>
        <v>1</v>
      </c>
      <c r="AH5" s="52" t="b">
        <f>IF(AND(OR(EXACT(cs!$B$7,ns!AH$9),EXACT(cs!$B$7,ns!AH$10),cs!$B$7=""),OR(EXACT(cs!$B$8,ns!AH$9),EXACT(cs!$B$8,ns!AH$10),cs!$B$8="")),TRUE(),IF(AND(OR(EXACT(cs!$B$7,LEFT(ns!AH$9 &amp; " ",1)),EXACT(cs!$B$7,LEFT(ns!AH$10 &amp; " ",1)),cs!$B$7=""),OR(EXACT(cs!$B$8,LEFT(ns!AH$9 &amp; " ",1)),EXACT(cs!$B$8,LEFT(ns!AH$10 &amp; " ",1)),cs!$B$8)),"RARE",IF(AND(ISBLANK(ns!AH$9),ISBLANK(ns!AH$10)),"UNK",FALSE())))</f>
        <v>1</v>
      </c>
      <c r="AI5" s="52" t="b">
        <f>IF(AND(OR(EXACT(cs!$B$7,ns!AI$9),EXACT(cs!$B$7,ns!AI$10),cs!$B$7=""),OR(EXACT(cs!$B$8,ns!AI$9),EXACT(cs!$B$8,ns!AI$10),cs!$B$8="")),TRUE(),IF(AND(OR(EXACT(cs!$B$7,LEFT(ns!AI$9 &amp; " ",1)),EXACT(cs!$B$7,LEFT(ns!AI$10 &amp; " ",1)),cs!$B$7=""),OR(EXACT(cs!$B$8,LEFT(ns!AI$9 &amp; " ",1)),EXACT(cs!$B$8,LEFT(ns!AI$10 &amp; " ",1)),cs!$B$8)),"RARE",IF(AND(ISBLANK(ns!AI$9),ISBLANK(ns!AI$10)),"UNK",FALSE())))</f>
        <v>1</v>
      </c>
      <c r="AJ5" s="52" t="b">
        <f>IF(AND(OR(EXACT(cs!$B$7,ns!AJ$9),EXACT(cs!$B$7,ns!AJ$10),cs!$B$7=""),OR(EXACT(cs!$B$8,ns!AJ$9),EXACT(cs!$B$8,ns!AJ$10),cs!$B$8="")),TRUE(),IF(AND(OR(EXACT(cs!$B$7,LEFT(ns!AJ$9 &amp; " ",1)),EXACT(cs!$B$7,LEFT(ns!AJ$10 &amp; " ",1)),cs!$B$7=""),OR(EXACT(cs!$B$8,LEFT(ns!AJ$9 &amp; " ",1)),EXACT(cs!$B$8,LEFT(ns!AJ$10 &amp; " ",1)),cs!$B$8)),"RARE",IF(AND(ISBLANK(ns!AJ$9),ISBLANK(ns!AJ$10)),"UNK",FALSE())))</f>
        <v>1</v>
      </c>
      <c r="AK5" s="52" t="b">
        <f>IF(AND(OR(EXACT(cs!$B$7,ns!AK$9),EXACT(cs!$B$7,ns!AK$10),cs!$B$7=""),OR(EXACT(cs!$B$8,ns!AK$9),EXACT(cs!$B$8,ns!AK$10),cs!$B$8="")),TRUE(),IF(AND(OR(EXACT(cs!$B$7,LEFT(ns!AK$9 &amp; " ",1)),EXACT(cs!$B$7,LEFT(ns!AK$10 &amp; " ",1)),cs!$B$7=""),OR(EXACT(cs!$B$8,LEFT(ns!AK$9 &amp; " ",1)),EXACT(cs!$B$8,LEFT(ns!AK$10 &amp; " ",1)),cs!$B$8)),"RARE",IF(AND(ISBLANK(ns!AK$9),ISBLANK(ns!AK$10)),"UNK",FALSE())))</f>
        <v>1</v>
      </c>
      <c r="AL5" s="52" t="b">
        <f>IF(AND(OR(EXACT(cs!$B$7,ns!AL$9),EXACT(cs!$B$7,ns!AL$10),cs!$B$7=""),OR(EXACT(cs!$B$8,ns!AL$9),EXACT(cs!$B$8,ns!AL$10),cs!$B$8="")),TRUE(),IF(AND(OR(EXACT(cs!$B$7,LEFT(ns!AL$9 &amp; " ",1)),EXACT(cs!$B$7,LEFT(ns!AL$10 &amp; " ",1)),cs!$B$7=""),OR(EXACT(cs!$B$8,LEFT(ns!AL$9 &amp; " ",1)),EXACT(cs!$B$8,LEFT(ns!AL$10 &amp; " ",1)),cs!$B$8)),"RARE",IF(AND(ISBLANK(ns!AL$9),ISBLANK(ns!AL$10)),"UNK",FALSE())))</f>
        <v>1</v>
      </c>
      <c r="AM5" s="52" t="b">
        <f>IF(AND(OR(EXACT(cs!$B$7,ns!AM$9),EXACT(cs!$B$7,ns!AM$10),cs!$B$7=""),OR(EXACT(cs!$B$8,ns!AM$9),EXACT(cs!$B$8,ns!AM$10),cs!$B$8="")),TRUE(),IF(AND(OR(EXACT(cs!$B$7,LEFT(ns!AM$9 &amp; " ",1)),EXACT(cs!$B$7,LEFT(ns!AM$10 &amp; " ",1)),cs!$B$7=""),OR(EXACT(cs!$B$8,LEFT(ns!AM$9 &amp; " ",1)),EXACT(cs!$B$8,LEFT(ns!AM$10 &amp; " ",1)),cs!$B$8)),"RARE",IF(AND(ISBLANK(ns!AM$9),ISBLANK(ns!AM$10)),"UNK",FALSE())))</f>
        <v>1</v>
      </c>
      <c r="AN5" s="52" t="b">
        <f>IF(AND(OR(EXACT(cs!$B$7,ns!AN$9),EXACT(cs!$B$7,ns!AN$10),cs!$B$7=""),OR(EXACT(cs!$B$8,ns!AN$9),EXACT(cs!$B$8,ns!AN$10),cs!$B$8="")),TRUE(),IF(AND(OR(EXACT(cs!$B$7,LEFT(ns!AN$9 &amp; " ",1)),EXACT(cs!$B$7,LEFT(ns!AN$10 &amp; " ",1)),cs!$B$7=""),OR(EXACT(cs!$B$8,LEFT(ns!AN$9 &amp; " ",1)),EXACT(cs!$B$8,LEFT(ns!AN$10 &amp; " ",1)),cs!$B$8)),"RARE",IF(AND(ISBLANK(ns!AN$9),ISBLANK(ns!AN$10)),"UNK",FALSE())))</f>
        <v>1</v>
      </c>
      <c r="AO5" s="52" t="b">
        <f>IF(AND(OR(EXACT(cs!$B$7,ns!AO$9),EXACT(cs!$B$7,ns!AO$10),cs!$B$7=""),OR(EXACT(cs!$B$8,ns!AO$9),EXACT(cs!$B$8,ns!AO$10),cs!$B$8="")),TRUE(),IF(AND(OR(EXACT(cs!$B$7,LEFT(ns!AO$9 &amp; " ",1)),EXACT(cs!$B$7,LEFT(ns!AO$10 &amp; " ",1)),cs!$B$7=""),OR(EXACT(cs!$B$8,LEFT(ns!AO$9 &amp; " ",1)),EXACT(cs!$B$8,LEFT(ns!AO$10 &amp; " ",1)),cs!$B$8)),"RARE",IF(AND(ISBLANK(ns!AO$9),ISBLANK(ns!AO$10)),"UNK",FALSE())))</f>
        <v>1</v>
      </c>
      <c r="AP5" s="52" t="b">
        <f>IF(AND(OR(EXACT(cs!$B$7,ns!AP$9),EXACT(cs!$B$7,ns!AP$10),cs!$B$7=""),OR(EXACT(cs!$B$8,ns!AP$9),EXACT(cs!$B$8,ns!AP$10),cs!$B$8="")),TRUE(),IF(AND(OR(EXACT(cs!$B$7,LEFT(ns!AP$9 &amp; " ",1)),EXACT(cs!$B$7,LEFT(ns!AP$10 &amp; " ",1)),cs!$B$7=""),OR(EXACT(cs!$B$8,LEFT(ns!AP$9 &amp; " ",1)),EXACT(cs!$B$8,LEFT(ns!AP$10 &amp; " ",1)),cs!$B$8)),"RARE",IF(AND(ISBLANK(ns!AP$9),ISBLANK(ns!AP$10)),"UNK",FALSE())))</f>
        <v>1</v>
      </c>
      <c r="AQ5" s="52" t="b">
        <f>IF(AND(OR(EXACT(cs!$B$7,ns!AQ$9),EXACT(cs!$B$7,ns!AQ$10),cs!$B$7=""),OR(EXACT(cs!$B$8,ns!AQ$9),EXACT(cs!$B$8,ns!AQ$10),cs!$B$8="")),TRUE(),IF(AND(OR(EXACT(cs!$B$7,LEFT(ns!AQ$9 &amp; " ",1)),EXACT(cs!$B$7,LEFT(ns!AQ$10 &amp; " ",1)),cs!$B$7=""),OR(EXACT(cs!$B$8,LEFT(ns!AQ$9 &amp; " ",1)),EXACT(cs!$B$8,LEFT(ns!AQ$10 &amp; " ",1)),cs!$B$8)),"RARE",IF(AND(ISBLANK(ns!AQ$9),ISBLANK(ns!AQ$10)),"UNK",FALSE())))</f>
        <v>1</v>
      </c>
      <c r="AR5" s="52" t="b">
        <f>IF(AND(OR(EXACT(cs!$B$7,ns!AR$9),EXACT(cs!$B$7,ns!AR$10),cs!$B$7=""),OR(EXACT(cs!$B$8,ns!AR$9),EXACT(cs!$B$8,ns!AR$10),cs!$B$8="")),TRUE(),IF(AND(OR(EXACT(cs!$B$7,LEFT(ns!AR$9 &amp; " ",1)),EXACT(cs!$B$7,LEFT(ns!AR$10 &amp; " ",1)),cs!$B$7=""),OR(EXACT(cs!$B$8,LEFT(ns!AR$9 &amp; " ",1)),EXACT(cs!$B$8,LEFT(ns!AR$10 &amp; " ",1)),cs!$B$8)),"RARE",IF(AND(ISBLANK(ns!AR$9),ISBLANK(ns!AR$10)),"UNK",FALSE())))</f>
        <v>1</v>
      </c>
      <c r="AS5" s="52" t="b">
        <f>IF(AND(OR(EXACT(cs!$B$7,ns!AS$9),EXACT(cs!$B$7,ns!AS$10),cs!$B$7=""),OR(EXACT(cs!$B$8,ns!AS$9),EXACT(cs!$B$8,ns!AS$10),cs!$B$8="")),TRUE(),IF(AND(OR(EXACT(cs!$B$7,LEFT(ns!AS$9 &amp; " ",1)),EXACT(cs!$B$7,LEFT(ns!AS$10 &amp; " ",1)),cs!$B$7=""),OR(EXACT(cs!$B$8,LEFT(ns!AS$9 &amp; " ",1)),EXACT(cs!$B$8,LEFT(ns!AS$10 &amp; " ",1)),cs!$B$8)),"RARE",IF(AND(ISBLANK(ns!AS$9),ISBLANK(ns!AS$10)),"UNK",FALSE())))</f>
        <v>1</v>
      </c>
      <c r="AT5" s="52" t="b">
        <f>IF(AND(OR(EXACT(cs!$B$7,ns!AT$9),EXACT(cs!$B$7,ns!AT$10),cs!$B$7=""),OR(EXACT(cs!$B$8,ns!AT$9),EXACT(cs!$B$8,ns!AT$10),cs!$B$8="")),TRUE(),IF(AND(OR(EXACT(cs!$B$7,LEFT(ns!AT$9 &amp; " ",1)),EXACT(cs!$B$7,LEFT(ns!AT$10 &amp; " ",1)),cs!$B$7=""),OR(EXACT(cs!$B$8,LEFT(ns!AT$9 &amp; " ",1)),EXACT(cs!$B$8,LEFT(ns!AT$10 &amp; " ",1)),cs!$B$8)),"RARE",IF(AND(ISBLANK(ns!AT$9),ISBLANK(ns!AT$10)),"UNK",FALSE())))</f>
        <v>1</v>
      </c>
      <c r="AU5" s="52" t="b">
        <f>IF(AND(OR(EXACT(cs!$B$7,ns!AU$9),EXACT(cs!$B$7,ns!AU$10),cs!$B$7=""),OR(EXACT(cs!$B$8,ns!AU$9),EXACT(cs!$B$8,ns!AU$10),cs!$B$8="")),TRUE(),IF(AND(OR(EXACT(cs!$B$7,LEFT(ns!AU$9 &amp; " ",1)),EXACT(cs!$B$7,LEFT(ns!AU$10 &amp; " ",1)),cs!$B$7=""),OR(EXACT(cs!$B$8,LEFT(ns!AU$9 &amp; " ",1)),EXACT(cs!$B$8,LEFT(ns!AU$10 &amp; " ",1)),cs!$B$8)),"RARE",IF(AND(ISBLANK(ns!AU$9),ISBLANK(ns!AU$10)),"UNK",FALSE())))</f>
        <v>1</v>
      </c>
      <c r="AV5" s="52" t="b">
        <f>IF(AND(OR(EXACT(cs!$B$7,ns!AV$9),EXACT(cs!$B$7,ns!AV$10),cs!$B$7=""),OR(EXACT(cs!$B$8,ns!AV$9),EXACT(cs!$B$8,ns!AV$10),cs!$B$8="")),TRUE(),IF(AND(OR(EXACT(cs!$B$7,LEFT(ns!AV$9 &amp; " ",1)),EXACT(cs!$B$7,LEFT(ns!AV$10 &amp; " ",1)),cs!$B$7=""),OR(EXACT(cs!$B$8,LEFT(ns!AV$9 &amp; " ",1)),EXACT(cs!$B$8,LEFT(ns!AV$10 &amp; " ",1)),cs!$B$8)),"RARE",IF(AND(ISBLANK(ns!AV$9),ISBLANK(ns!AV$10)),"UNK",FALSE())))</f>
        <v>1</v>
      </c>
      <c r="AW5" s="52" t="b">
        <f>IF(AND(OR(EXACT(cs!$B$7,ns!AW$9),EXACT(cs!$B$7,ns!AW$10),cs!$B$7=""),OR(EXACT(cs!$B$8,ns!AW$9),EXACT(cs!$B$8,ns!AW$10),cs!$B$8="")),TRUE(),IF(AND(OR(EXACT(cs!$B$7,LEFT(ns!AW$9 &amp; " ",1)),EXACT(cs!$B$7,LEFT(ns!AW$10 &amp; " ",1)),cs!$B$7=""),OR(EXACT(cs!$B$8,LEFT(ns!AW$9 &amp; " ",1)),EXACT(cs!$B$8,LEFT(ns!AW$10 &amp; " ",1)),cs!$B$8)),"RARE",IF(AND(ISBLANK(ns!AW$9),ISBLANK(ns!AW$10)),"UNK",FALSE())))</f>
        <v>1</v>
      </c>
      <c r="AX5" s="52" t="b">
        <f>IF(AND(OR(EXACT(cs!$B$7,ns!AX$9),EXACT(cs!$B$7,ns!AX$10),cs!$B$7=""),OR(EXACT(cs!$B$8,ns!AX$9),EXACT(cs!$B$8,ns!AX$10),cs!$B$8="")),TRUE(),IF(AND(OR(EXACT(cs!$B$7,LEFT(ns!AX$9 &amp; " ",1)),EXACT(cs!$B$7,LEFT(ns!AX$10 &amp; " ",1)),cs!$B$7=""),OR(EXACT(cs!$B$8,LEFT(ns!AX$9 &amp; " ",1)),EXACT(cs!$B$8,LEFT(ns!AX$10 &amp; " ",1)),cs!$B$8)),"RARE",IF(AND(ISBLANK(ns!AX$9),ISBLANK(ns!AX$10)),"UNK",FALSE())))</f>
        <v>1</v>
      </c>
      <c r="AY5" s="52" t="b">
        <f>IF(AND(OR(EXACT(cs!$B$7,ns!AY$9),EXACT(cs!$B$7,ns!AY$10),cs!$B$7=""),OR(EXACT(cs!$B$8,ns!AY$9),EXACT(cs!$B$8,ns!AY$10),cs!$B$8="")),TRUE(),IF(AND(OR(EXACT(cs!$B$7,LEFT(ns!AY$9 &amp; " ",1)),EXACT(cs!$B$7,LEFT(ns!AY$10 &amp; " ",1)),cs!$B$7=""),OR(EXACT(cs!$B$8,LEFT(ns!AY$9 &amp; " ",1)),EXACT(cs!$B$8,LEFT(ns!AY$10 &amp; " ",1)),cs!$B$8)),"RARE",IF(AND(ISBLANK(ns!AY$9),ISBLANK(ns!AY$10)),"UNK",FALSE())))</f>
        <v>1</v>
      </c>
      <c r="AZ5" s="52" t="b">
        <f>IF(AND(OR(EXACT(cs!$B$7,ns!AZ$9),EXACT(cs!$B$7,ns!AZ$10),cs!$B$7=""),OR(EXACT(cs!$B$8,ns!AZ$9),EXACT(cs!$B$8,ns!AZ$10),cs!$B$8="")),TRUE(),IF(AND(OR(EXACT(cs!$B$7,LEFT(ns!AZ$9 &amp; " ",1)),EXACT(cs!$B$7,LEFT(ns!AZ$10 &amp; " ",1)),cs!$B$7=""),OR(EXACT(cs!$B$8,LEFT(ns!AZ$9 &amp; " ",1)),EXACT(cs!$B$8,LEFT(ns!AZ$10 &amp; " ",1)),cs!$B$8)),"RARE",IF(AND(ISBLANK(ns!AZ$9),ISBLANK(ns!AZ$10)),"UNK",FALSE())))</f>
        <v>1</v>
      </c>
      <c r="BA5" s="52" t="b">
        <f>IF(AND(OR(EXACT(cs!$B$7,ns!BA$9),EXACT(cs!$B$7,ns!BA$10),cs!$B$7=""),OR(EXACT(cs!$B$8,ns!BA$9),EXACT(cs!$B$8,ns!BA$10),cs!$B$8="")),TRUE(),IF(AND(OR(EXACT(cs!$B$7,LEFT(ns!BA$9 &amp; " ",1)),EXACT(cs!$B$7,LEFT(ns!BA$10 &amp; " ",1)),cs!$B$7=""),OR(EXACT(cs!$B$8,LEFT(ns!BA$9 &amp; " ",1)),EXACT(cs!$B$8,LEFT(ns!BA$10 &amp; " ",1)),cs!$B$8)),"RARE",IF(AND(ISBLANK(ns!BA$9),ISBLANK(ns!BA$10)),"UNK",FALSE())))</f>
        <v>1</v>
      </c>
      <c r="BB5" s="52" t="b">
        <f>IF(AND(OR(EXACT(cs!$B$7,ns!BB$9),EXACT(cs!$B$7,ns!BB$10),cs!$B$7=""),OR(EXACT(cs!$B$8,ns!BB$9),EXACT(cs!$B$8,ns!BB$10),cs!$B$8="")),TRUE(),IF(AND(OR(EXACT(cs!$B$7,LEFT(ns!BB$9 &amp; " ",1)),EXACT(cs!$B$7,LEFT(ns!BB$10 &amp; " ",1)),cs!$B$7=""),OR(EXACT(cs!$B$8,LEFT(ns!BB$9 &amp; " ",1)),EXACT(cs!$B$8,LEFT(ns!BB$10 &amp; " ",1)),cs!$B$8)),"RARE",IF(AND(ISBLANK(ns!BB$9),ISBLANK(ns!BB$10)),"UNK",FALSE())))</f>
        <v>1</v>
      </c>
      <c r="BC5" s="52" t="b">
        <f>IF(AND(OR(EXACT(cs!$B$7,ns!BC$9),EXACT(cs!$B$7,ns!BC$10),cs!$B$7=""),OR(EXACT(cs!$B$8,ns!BC$9),EXACT(cs!$B$8,ns!BC$10),cs!$B$8="")),TRUE(),IF(AND(OR(EXACT(cs!$B$7,LEFT(ns!BC$9 &amp; " ",1)),EXACT(cs!$B$7,LEFT(ns!BC$10 &amp; " ",1)),cs!$B$7=""),OR(EXACT(cs!$B$8,LEFT(ns!BC$9 &amp; " ",1)),EXACT(cs!$B$8,LEFT(ns!BC$10 &amp; " ",1)),cs!$B$8)),"RARE",IF(AND(ISBLANK(ns!BC$9),ISBLANK(ns!BC$10)),"UNK",FALSE())))</f>
        <v>1</v>
      </c>
      <c r="BD5" s="52" t="b">
        <f>IF(AND(OR(EXACT(cs!$B$7,ns!BD$9),EXACT(cs!$B$7,ns!BD$10),cs!$B$7=""),OR(EXACT(cs!$B$8,ns!BD$9),EXACT(cs!$B$8,ns!BD$10),cs!$B$8="")),TRUE(),IF(AND(OR(EXACT(cs!$B$7,LEFT(ns!BD$9 &amp; " ",1)),EXACT(cs!$B$7,LEFT(ns!BD$10 &amp; " ",1)),cs!$B$7=""),OR(EXACT(cs!$B$8,LEFT(ns!BD$9 &amp; " ",1)),EXACT(cs!$B$8,LEFT(ns!BD$10 &amp; " ",1)),cs!$B$8)),"RARE",IF(AND(ISBLANK(ns!BD$9),ISBLANK(ns!BD$10)),"UNK",FALSE())))</f>
        <v>1</v>
      </c>
      <c r="BE5" s="52" t="b">
        <f>IF(AND(OR(EXACT(cs!$B$7,ns!BE$9),EXACT(cs!$B$7,ns!BE$10),cs!$B$7=""),OR(EXACT(cs!$B$8,ns!BE$9),EXACT(cs!$B$8,ns!BE$10),cs!$B$8="")),TRUE(),IF(AND(OR(EXACT(cs!$B$7,LEFT(ns!BE$9 &amp; " ",1)),EXACT(cs!$B$7,LEFT(ns!BE$10 &amp; " ",1)),cs!$B$7=""),OR(EXACT(cs!$B$8,LEFT(ns!BE$9 &amp; " ",1)),EXACT(cs!$B$8,LEFT(ns!BE$10 &amp; " ",1)),cs!$B$8)),"RARE",IF(AND(ISBLANK(ns!BE$9),ISBLANK(ns!BE$10)),"UNK",FALSE())))</f>
        <v>1</v>
      </c>
      <c r="BF5" s="52" t="b">
        <f>IF(AND(OR(EXACT(cs!$B$7,ns!BF$9),EXACT(cs!$B$7,ns!BF$10),cs!$B$7=""),OR(EXACT(cs!$B$8,ns!BF$9),EXACT(cs!$B$8,ns!BF$10),cs!$B$8="")),TRUE(),IF(AND(OR(EXACT(cs!$B$7,LEFT(ns!BF$9 &amp; " ",1)),EXACT(cs!$B$7,LEFT(ns!BF$10 &amp; " ",1)),cs!$B$7=""),OR(EXACT(cs!$B$8,LEFT(ns!BF$9 &amp; " ",1)),EXACT(cs!$B$8,LEFT(ns!BF$10 &amp; " ",1)),cs!$B$8)),"RARE",IF(AND(ISBLANK(ns!BF$9),ISBLANK(ns!BF$10)),"UNK",FALSE())))</f>
        <v>1</v>
      </c>
      <c r="BG5" s="52" t="b">
        <f>IF(AND(OR(EXACT(cs!$B$7,ns!BG$9),EXACT(cs!$B$7,ns!BG$10),cs!$B$7=""),OR(EXACT(cs!$B$8,ns!BG$9),EXACT(cs!$B$8,ns!BG$10),cs!$B$8="")),TRUE(),IF(AND(OR(EXACT(cs!$B$7,LEFT(ns!BG$9 &amp; " ",1)),EXACT(cs!$B$7,LEFT(ns!BG$10 &amp; " ",1)),cs!$B$7=""),OR(EXACT(cs!$B$8,LEFT(ns!BG$9 &amp; " ",1)),EXACT(cs!$B$8,LEFT(ns!BG$10 &amp; " ",1)),cs!$B$8)),"RARE",IF(AND(ISBLANK(ns!BG$9),ISBLANK(ns!BG$10)),"UNK",FALSE())))</f>
        <v>1</v>
      </c>
      <c r="BH5" s="52" t="b">
        <f>IF(AND(OR(EXACT(cs!$B$7,ns!BH$9),EXACT(cs!$B$7,ns!BH$10),cs!$B$7=""),OR(EXACT(cs!$B$8,ns!BH$9),EXACT(cs!$B$8,ns!BH$10),cs!$B$8="")),TRUE(),IF(AND(OR(EXACT(cs!$B$7,LEFT(ns!BH$9 &amp; " ",1)),EXACT(cs!$B$7,LEFT(ns!BH$10 &amp; " ",1)),cs!$B$7=""),OR(EXACT(cs!$B$8,LEFT(ns!BH$9 &amp; " ",1)),EXACT(cs!$B$8,LEFT(ns!BH$10 &amp; " ",1)),cs!$B$8)),"RARE",IF(AND(ISBLANK(ns!BH$9),ISBLANK(ns!BH$10)),"UNK",FALSE())))</f>
        <v>1</v>
      </c>
      <c r="BI5" s="52" t="b">
        <f>IF(AND(OR(EXACT(cs!$B$7,ns!BI$9),EXACT(cs!$B$7,ns!BI$10),cs!$B$7=""),OR(EXACT(cs!$B$8,ns!BI$9),EXACT(cs!$B$8,ns!BI$10),cs!$B$8="")),TRUE(),IF(AND(OR(EXACT(cs!$B$7,LEFT(ns!BI$9 &amp; " ",1)),EXACT(cs!$B$7,LEFT(ns!BI$10 &amp; " ",1)),cs!$B$7=""),OR(EXACT(cs!$B$8,LEFT(ns!BI$9 &amp; " ",1)),EXACT(cs!$B$8,LEFT(ns!BI$10 &amp; " ",1)),cs!$B$8)),"RARE",IF(AND(ISBLANK(ns!BI$9),ISBLANK(ns!BI$10)),"UNK",FALSE())))</f>
        <v>1</v>
      </c>
      <c r="BJ5" s="52" t="b">
        <f>IF(AND(OR(EXACT(cs!$B$7,ns!BJ$9),EXACT(cs!$B$7,ns!BJ$10),cs!$B$7=""),OR(EXACT(cs!$B$8,ns!BJ$9),EXACT(cs!$B$8,ns!BJ$10),cs!$B$8="")),TRUE(),IF(AND(OR(EXACT(cs!$B$7,LEFT(ns!BJ$9 &amp; " ",1)),EXACT(cs!$B$7,LEFT(ns!BJ$10 &amp; " ",1)),cs!$B$7=""),OR(EXACT(cs!$B$8,LEFT(ns!BJ$9 &amp; " ",1)),EXACT(cs!$B$8,LEFT(ns!BJ$10 &amp; " ",1)),cs!$B$8)),"RARE",IF(AND(ISBLANK(ns!BJ$9),ISBLANK(ns!BJ$10)),"UNK",FALSE())))</f>
        <v>1</v>
      </c>
      <c r="BK5" s="52" t="b">
        <f>IF(AND(OR(EXACT(cs!$B$7,ns!BK$9),EXACT(cs!$B$7,ns!BK$10),cs!$B$7=""),OR(EXACT(cs!$B$8,ns!BK$9),EXACT(cs!$B$8,ns!BK$10),cs!$B$8="")),TRUE(),IF(AND(OR(EXACT(cs!$B$7,LEFT(ns!BK$9 &amp; " ",1)),EXACT(cs!$B$7,LEFT(ns!BK$10 &amp; " ",1)),cs!$B$7=""),OR(EXACT(cs!$B$8,LEFT(ns!BK$9 &amp; " ",1)),EXACT(cs!$B$8,LEFT(ns!BK$10 &amp; " ",1)),cs!$B$8)),"RARE",IF(AND(ISBLANK(ns!BK$9),ISBLANK(ns!BK$10)),"UNK",FALSE())))</f>
        <v>1</v>
      </c>
    </row>
    <row r="6" spans="1:64" x14ac:dyDescent="0.2">
      <c r="A6" t="s">
        <v>949</v>
      </c>
      <c r="B6" s="52" t="b">
        <f>IF(AND(OR(EXACT(cs!$B$9,ns!B$11),EXACT(cs!$B$9,ns!B$12),EXACT(cs!$B$9,ns!B$13),cs!$B$9=""),OR(EXACT(cs!$B$10,ns!B$11),EXACT(cs!$B$10,ns!B$12),EXACT(cs!$B$10,ns!B$13),cs!$B$10="")),TRUE(),IF(AND(OR(EXACT(cs!$B$9,LEFT(ns!B$11 &amp; " ",1)),EXACT(cs!$B$9,LEFT(ns!B$12 &amp; " ",1)),EXACT(cs!$B$9,LEFT(ns!B$13 &amp; " ",1)),cs!$B$9=""),OR(EXACT(cs!$B$10,LEFT(ns!B$11 &amp; " ",1)),EXACT(cs!$B$10,LEFT(ns!B$12 &amp; " ",1)),EXACT(cs!$B$10,LEFT(ns!B$13 &amp; " ",1)),cs!$B$10="")),"RARE",IF(AND(ISBLANK(ns!B$11),ISBLANK(ns!B$12),ISBLANK(ns!B$13)),"UNK",FALSE())))</f>
        <v>1</v>
      </c>
      <c r="C6" s="52" t="b">
        <f>IF(AND(OR(EXACT(cs!$B$9,ns!C$11),EXACT(cs!$B$9,ns!C$12),EXACT(cs!$B$9,ns!C$13),cs!$B$9=""),OR(EXACT(cs!$B$10,ns!C$11),EXACT(cs!$B$10,ns!C$12),EXACT(cs!$B$10,ns!C$13),cs!$B$10="")),TRUE(),IF(AND(OR(EXACT(cs!$B$9,LEFT(ns!C$11 &amp; " ",1)),EXACT(cs!$B$9,LEFT(ns!C$12 &amp; " ",1)),EXACT(cs!$B$9,LEFT(ns!C$13 &amp; " ",1)),cs!$B$9=""),OR(EXACT(cs!$B$10,LEFT(ns!C$11 &amp; " ",1)),EXACT(cs!$B$10,LEFT(ns!C$12 &amp; " ",1)),EXACT(cs!$B$10,LEFT(ns!C$13 &amp; " ",1)),cs!$B$10="")),"RARE",IF(AND(ISBLANK(ns!C$11),ISBLANK(ns!C$12),ISBLANK(ns!C$13)),"UNK",FALSE())))</f>
        <v>1</v>
      </c>
      <c r="D6" s="52" t="b">
        <f>IF(AND(OR(EXACT(cs!$B$9,ns!D$11),EXACT(cs!$B$9,ns!D$12),EXACT(cs!$B$9,ns!D$13),cs!$B$9=""),OR(EXACT(cs!$B$10,ns!D$11),EXACT(cs!$B$10,ns!D$12),EXACT(cs!$B$10,ns!D$13),cs!$B$10="")),TRUE(),IF(AND(OR(EXACT(cs!$B$9,LEFT(ns!D$11 &amp; " ",1)),EXACT(cs!$B$9,LEFT(ns!D$12 &amp; " ",1)),EXACT(cs!$B$9,LEFT(ns!D$13 &amp; " ",1)),cs!$B$9=""),OR(EXACT(cs!$B$10,LEFT(ns!D$11 &amp; " ",1)),EXACT(cs!$B$10,LEFT(ns!D$12 &amp; " ",1)),EXACT(cs!$B$10,LEFT(ns!D$13 &amp; " ",1)),cs!$B$10="")),"RARE",IF(AND(ISBLANK(ns!D$11),ISBLANK(ns!D$12),ISBLANK(ns!D$13)),"UNK",FALSE())))</f>
        <v>1</v>
      </c>
      <c r="E6" s="52" t="b">
        <f>IF(AND(OR(EXACT(cs!$B$9,ns!E$11),EXACT(cs!$B$9,ns!E$12),EXACT(cs!$B$9,ns!E$13),cs!$B$9=""),OR(EXACT(cs!$B$10,ns!E$11),EXACT(cs!$B$10,ns!E$12),EXACT(cs!$B$10,ns!E$13),cs!$B$10="")),TRUE(),IF(AND(OR(EXACT(cs!$B$9,LEFT(ns!E$11 &amp; " ",1)),EXACT(cs!$B$9,LEFT(ns!E$12 &amp; " ",1)),EXACT(cs!$B$9,LEFT(ns!E$13 &amp; " ",1)),cs!$B$9=""),OR(EXACT(cs!$B$10,LEFT(ns!E$11 &amp; " ",1)),EXACT(cs!$B$10,LEFT(ns!E$12 &amp; " ",1)),EXACT(cs!$B$10,LEFT(ns!E$13 &amp; " ",1)),cs!$B$10="")),"RARE",IF(AND(ISBLANK(ns!E$11),ISBLANK(ns!E$12),ISBLANK(ns!E$13)),"UNK",FALSE())))</f>
        <v>1</v>
      </c>
      <c r="F6" s="52" t="b">
        <f>IF(AND(OR(EXACT(cs!$B$9,ns!F$11),EXACT(cs!$B$9,ns!F$12),EXACT(cs!$B$9,ns!F$13),cs!$B$9=""),OR(EXACT(cs!$B$10,ns!F$11),EXACT(cs!$B$10,ns!F$12),EXACT(cs!$B$10,ns!F$13),cs!$B$10="")),TRUE(),IF(AND(OR(EXACT(cs!$B$9,LEFT(ns!F$11 &amp; " ",1)),EXACT(cs!$B$9,LEFT(ns!F$12 &amp; " ",1)),EXACT(cs!$B$9,LEFT(ns!F$13 &amp; " ",1)),cs!$B$9=""),OR(EXACT(cs!$B$10,LEFT(ns!F$11 &amp; " ",1)),EXACT(cs!$B$10,LEFT(ns!F$12 &amp; " ",1)),EXACT(cs!$B$10,LEFT(ns!F$13 &amp; " ",1)),cs!$B$10="")),"RARE",IF(AND(ISBLANK(ns!F$11),ISBLANK(ns!F$12),ISBLANK(ns!F$13)),"UNK",FALSE())))</f>
        <v>1</v>
      </c>
      <c r="G6" s="52" t="b">
        <f>IF(AND(OR(EXACT(cs!$B$9,ns!G$11),EXACT(cs!$B$9,ns!G$12),EXACT(cs!$B$9,ns!G$13),cs!$B$9=""),OR(EXACT(cs!$B$10,ns!G$11),EXACT(cs!$B$10,ns!G$12),EXACT(cs!$B$10,ns!G$13),cs!$B$10="")),TRUE(),IF(AND(OR(EXACT(cs!$B$9,LEFT(ns!G$11 &amp; " ",1)),EXACT(cs!$B$9,LEFT(ns!G$12 &amp; " ",1)),EXACT(cs!$B$9,LEFT(ns!G$13 &amp; " ",1)),cs!$B$9=""),OR(EXACT(cs!$B$10,LEFT(ns!G$11 &amp; " ",1)),EXACT(cs!$B$10,LEFT(ns!G$12 &amp; " ",1)),EXACT(cs!$B$10,LEFT(ns!G$13 &amp; " ",1)),cs!$B$10="")),"RARE",IF(AND(ISBLANK(ns!G$11),ISBLANK(ns!G$12),ISBLANK(ns!G$13)),"UNK",FALSE())))</f>
        <v>1</v>
      </c>
      <c r="H6" s="52" t="b">
        <f>IF(AND(OR(EXACT(cs!$B$9,ns!H$11),EXACT(cs!$B$9,ns!H$12),EXACT(cs!$B$9,ns!H$13),cs!$B$9=""),OR(EXACT(cs!$B$10,ns!H$11),EXACT(cs!$B$10,ns!H$12),EXACT(cs!$B$10,ns!H$13),cs!$B$10="")),TRUE(),IF(AND(OR(EXACT(cs!$B$9,LEFT(ns!H$11 &amp; " ",1)),EXACT(cs!$B$9,LEFT(ns!H$12 &amp; " ",1)),EXACT(cs!$B$9,LEFT(ns!H$13 &amp; " ",1)),cs!$B$9=""),OR(EXACT(cs!$B$10,LEFT(ns!H$11 &amp; " ",1)),EXACT(cs!$B$10,LEFT(ns!H$12 &amp; " ",1)),EXACT(cs!$B$10,LEFT(ns!H$13 &amp; " ",1)),cs!$B$10="")),"RARE",IF(AND(ISBLANK(ns!H$11),ISBLANK(ns!H$12),ISBLANK(ns!H$13)),"UNK",FALSE())))</f>
        <v>1</v>
      </c>
      <c r="I6" s="52" t="b">
        <f>IF(AND(OR(EXACT(cs!$B$9,ns!I$11),EXACT(cs!$B$9,ns!I$12),EXACT(cs!$B$9,ns!I$13),cs!$B$9=""),OR(EXACT(cs!$B$10,ns!I$11),EXACT(cs!$B$10,ns!I$12),EXACT(cs!$B$10,ns!I$13),cs!$B$10="")),TRUE(),IF(AND(OR(EXACT(cs!$B$9,LEFT(ns!I$11 &amp; " ",1)),EXACT(cs!$B$9,LEFT(ns!I$12 &amp; " ",1)),EXACT(cs!$B$9,LEFT(ns!I$13 &amp; " ",1)),cs!$B$9=""),OR(EXACT(cs!$B$10,LEFT(ns!I$11 &amp; " ",1)),EXACT(cs!$B$10,LEFT(ns!I$12 &amp; " ",1)),EXACT(cs!$B$10,LEFT(ns!I$13 &amp; " ",1)),cs!$B$10="")),"RARE",IF(AND(ISBLANK(ns!I$11),ISBLANK(ns!I$12),ISBLANK(ns!I$13)),"UNK",FALSE())))</f>
        <v>1</v>
      </c>
      <c r="J6" s="52" t="b">
        <f>IF(AND(OR(EXACT(cs!$B$9,ns!J$11),EXACT(cs!$B$9,ns!J$12),EXACT(cs!$B$9,ns!J$13),cs!$B$9=""),OR(EXACT(cs!$B$10,ns!J$11),EXACT(cs!$B$10,ns!J$12),EXACT(cs!$B$10,ns!J$13),cs!$B$10="")),TRUE(),IF(AND(OR(EXACT(cs!$B$9,LEFT(ns!J$11 &amp; " ",1)),EXACT(cs!$B$9,LEFT(ns!J$12 &amp; " ",1)),EXACT(cs!$B$9,LEFT(ns!J$13 &amp; " ",1)),cs!$B$9=""),OR(EXACT(cs!$B$10,LEFT(ns!J$11 &amp; " ",1)),EXACT(cs!$B$10,LEFT(ns!J$12 &amp; " ",1)),EXACT(cs!$B$10,LEFT(ns!J$13 &amp; " ",1)),cs!$B$10="")),"RARE",IF(AND(ISBLANK(ns!J$11),ISBLANK(ns!J$12),ISBLANK(ns!J$13)),"UNK",FALSE())))</f>
        <v>1</v>
      </c>
      <c r="K6" s="52" t="b">
        <f>IF(AND(OR(EXACT(cs!$B$9,ns!K$11),EXACT(cs!$B$9,ns!K$12),EXACT(cs!$B$9,ns!K$13),cs!$B$9=""),OR(EXACT(cs!$B$10,ns!K$11),EXACT(cs!$B$10,ns!K$12),EXACT(cs!$B$10,ns!K$13),cs!$B$10="")),TRUE(),IF(AND(OR(EXACT(cs!$B$9,LEFT(ns!K$11 &amp; " ",1)),EXACT(cs!$B$9,LEFT(ns!K$12 &amp; " ",1)),EXACT(cs!$B$9,LEFT(ns!K$13 &amp; " ",1)),cs!$B$9=""),OR(EXACT(cs!$B$10,LEFT(ns!K$11 &amp; " ",1)),EXACT(cs!$B$10,LEFT(ns!K$12 &amp; " ",1)),EXACT(cs!$B$10,LEFT(ns!K$13 &amp; " ",1)),cs!$B$10="")),"RARE",IF(AND(ISBLANK(ns!K$11),ISBLANK(ns!K$12),ISBLANK(ns!K$13)),"UNK",FALSE())))</f>
        <v>1</v>
      </c>
      <c r="L6" s="52" t="b">
        <f>IF(AND(OR(EXACT(cs!$B$9,ns!L$11),EXACT(cs!$B$9,ns!L$12),EXACT(cs!$B$9,ns!L$13),cs!$B$9=""),OR(EXACT(cs!$B$10,ns!L$11),EXACT(cs!$B$10,ns!L$12),EXACT(cs!$B$10,ns!L$13),cs!$B$10="")),TRUE(),IF(AND(OR(EXACT(cs!$B$9,LEFT(ns!L$11 &amp; " ",1)),EXACT(cs!$B$9,LEFT(ns!L$12 &amp; " ",1)),EXACT(cs!$B$9,LEFT(ns!L$13 &amp; " ",1)),cs!$B$9=""),OR(EXACT(cs!$B$10,LEFT(ns!L$11 &amp; " ",1)),EXACT(cs!$B$10,LEFT(ns!L$12 &amp; " ",1)),EXACT(cs!$B$10,LEFT(ns!L$13 &amp; " ",1)),cs!$B$10="")),"RARE",IF(AND(ISBLANK(ns!L$11),ISBLANK(ns!L$12),ISBLANK(ns!L$13)),"UNK",FALSE())))</f>
        <v>1</v>
      </c>
      <c r="M6" s="52" t="b">
        <f>IF(AND(OR(EXACT(cs!$B$9,ns!M$11),EXACT(cs!$B$9,ns!M$12),EXACT(cs!$B$9,ns!M$13),cs!$B$9=""),OR(EXACT(cs!$B$10,ns!M$11),EXACT(cs!$B$10,ns!M$12),EXACT(cs!$B$10,ns!M$13),cs!$B$10="")),TRUE(),IF(AND(OR(EXACT(cs!$B$9,LEFT(ns!M$11 &amp; " ",1)),EXACT(cs!$B$9,LEFT(ns!M$12 &amp; " ",1)),EXACT(cs!$B$9,LEFT(ns!M$13 &amp; " ",1)),cs!$B$9=""),OR(EXACT(cs!$B$10,LEFT(ns!M$11 &amp; " ",1)),EXACT(cs!$B$10,LEFT(ns!M$12 &amp; " ",1)),EXACT(cs!$B$10,LEFT(ns!M$13 &amp; " ",1)),cs!$B$10="")),"RARE",IF(AND(ISBLANK(ns!M$11),ISBLANK(ns!M$12),ISBLANK(ns!M$13)),"UNK",FALSE())))</f>
        <v>1</v>
      </c>
      <c r="N6" s="52" t="b">
        <f>IF(AND(OR(EXACT(cs!$B$9,ns!N$11),EXACT(cs!$B$9,ns!N$12),EXACT(cs!$B$9,ns!N$13),cs!$B$9=""),OR(EXACT(cs!$B$10,ns!N$11),EXACT(cs!$B$10,ns!N$12),EXACT(cs!$B$10,ns!N$13),cs!$B$10="")),TRUE(),IF(AND(OR(EXACT(cs!$B$9,LEFT(ns!N$11 &amp; " ",1)),EXACT(cs!$B$9,LEFT(ns!N$12 &amp; " ",1)),EXACT(cs!$B$9,LEFT(ns!N$13 &amp; " ",1)),cs!$B$9=""),OR(EXACT(cs!$B$10,LEFT(ns!N$11 &amp; " ",1)),EXACT(cs!$B$10,LEFT(ns!N$12 &amp; " ",1)),EXACT(cs!$B$10,LEFT(ns!N$13 &amp; " ",1)),cs!$B$10="")),"RARE",IF(AND(ISBLANK(ns!N$11),ISBLANK(ns!N$12),ISBLANK(ns!N$13)),"UNK",FALSE())))</f>
        <v>1</v>
      </c>
      <c r="O6" s="52" t="b">
        <f>IF(AND(OR(EXACT(cs!$B$9,ns!O$11),EXACT(cs!$B$9,ns!O$12),EXACT(cs!$B$9,ns!O$13),cs!$B$9=""),OR(EXACT(cs!$B$10,ns!O$11),EXACT(cs!$B$10,ns!O$12),EXACT(cs!$B$10,ns!O$13),cs!$B$10="")),TRUE(),IF(AND(OR(EXACT(cs!$B$9,LEFT(ns!O$11 &amp; " ",1)),EXACT(cs!$B$9,LEFT(ns!O$12 &amp; " ",1)),EXACT(cs!$B$9,LEFT(ns!O$13 &amp; " ",1)),cs!$B$9=""),OR(EXACT(cs!$B$10,LEFT(ns!O$11 &amp; " ",1)),EXACT(cs!$B$10,LEFT(ns!O$12 &amp; " ",1)),EXACT(cs!$B$10,LEFT(ns!O$13 &amp; " ",1)),cs!$B$10="")),"RARE",IF(AND(ISBLANK(ns!O$11),ISBLANK(ns!O$12),ISBLANK(ns!O$13)),"UNK",FALSE())))</f>
        <v>1</v>
      </c>
      <c r="P6" s="52" t="b">
        <f>IF(AND(OR(EXACT(cs!$B$9,ns!P$11),EXACT(cs!$B$9,ns!P$12),EXACT(cs!$B$9,ns!P$13),cs!$B$9=""),OR(EXACT(cs!$B$10,ns!P$11),EXACT(cs!$B$10,ns!P$12),EXACT(cs!$B$10,ns!P$13),cs!$B$10="")),TRUE(),IF(AND(OR(EXACT(cs!$B$9,LEFT(ns!P$11 &amp; " ",1)),EXACT(cs!$B$9,LEFT(ns!P$12 &amp; " ",1)),EXACT(cs!$B$9,LEFT(ns!P$13 &amp; " ",1)),cs!$B$9=""),OR(EXACT(cs!$B$10,LEFT(ns!P$11 &amp; " ",1)),EXACT(cs!$B$10,LEFT(ns!P$12 &amp; " ",1)),EXACT(cs!$B$10,LEFT(ns!P$13 &amp; " ",1)),cs!$B$10="")),"RARE",IF(AND(ISBLANK(ns!P$11),ISBLANK(ns!P$12),ISBLANK(ns!P$13)),"UNK",FALSE())))</f>
        <v>1</v>
      </c>
      <c r="Q6" s="52" t="b">
        <f>IF(AND(OR(EXACT(cs!$B$9,ns!Q$11),EXACT(cs!$B$9,ns!Q$12),EXACT(cs!$B$9,ns!Q$13),cs!$B$9=""),OR(EXACT(cs!$B$10,ns!Q$11),EXACT(cs!$B$10,ns!Q$12),EXACT(cs!$B$10,ns!Q$13),cs!$B$10="")),TRUE(),IF(AND(OR(EXACT(cs!$B$9,LEFT(ns!Q$11 &amp; " ",1)),EXACT(cs!$B$9,LEFT(ns!Q$12 &amp; " ",1)),EXACT(cs!$B$9,LEFT(ns!Q$13 &amp; " ",1)),cs!$B$9=""),OR(EXACT(cs!$B$10,LEFT(ns!Q$11 &amp; " ",1)),EXACT(cs!$B$10,LEFT(ns!Q$12 &amp; " ",1)),EXACT(cs!$B$10,LEFT(ns!Q$13 &amp; " ",1)),cs!$B$10="")),"RARE",IF(AND(ISBLANK(ns!Q$11),ISBLANK(ns!Q$12),ISBLANK(ns!Q$13)),"UNK",FALSE())))</f>
        <v>1</v>
      </c>
      <c r="R6" s="52" t="b">
        <f>IF(AND(OR(EXACT(cs!$B$9,ns!R$11),EXACT(cs!$B$9,ns!R$12),EXACT(cs!$B$9,ns!R$13),cs!$B$9=""),OR(EXACT(cs!$B$10,ns!R$11),EXACT(cs!$B$10,ns!R$12),EXACT(cs!$B$10,ns!R$13),cs!$B$10="")),TRUE(),IF(AND(OR(EXACT(cs!$B$9,LEFT(ns!R$11 &amp; " ",1)),EXACT(cs!$B$9,LEFT(ns!R$12 &amp; " ",1)),EXACT(cs!$B$9,LEFT(ns!R$13 &amp; " ",1)),cs!$B$9=""),OR(EXACT(cs!$B$10,LEFT(ns!R$11 &amp; " ",1)),EXACT(cs!$B$10,LEFT(ns!R$12 &amp; " ",1)),EXACT(cs!$B$10,LEFT(ns!R$13 &amp; " ",1)),cs!$B$10="")),"RARE",IF(AND(ISBLANK(ns!R$11),ISBLANK(ns!R$12),ISBLANK(ns!R$13)),"UNK",FALSE())))</f>
        <v>1</v>
      </c>
      <c r="S6" s="52" t="b">
        <f>IF(AND(OR(EXACT(cs!$B$9,ns!S$11),EXACT(cs!$B$9,ns!S$12),EXACT(cs!$B$9,ns!S$13),cs!$B$9=""),OR(EXACT(cs!$B$10,ns!S$11),EXACT(cs!$B$10,ns!S$12),EXACT(cs!$B$10,ns!S$13),cs!$B$10="")),TRUE(),IF(AND(OR(EXACT(cs!$B$9,LEFT(ns!S$11 &amp; " ",1)),EXACT(cs!$B$9,LEFT(ns!S$12 &amp; " ",1)),EXACT(cs!$B$9,LEFT(ns!S$13 &amp; " ",1)),cs!$B$9=""),OR(EXACT(cs!$B$10,LEFT(ns!S$11 &amp; " ",1)),EXACT(cs!$B$10,LEFT(ns!S$12 &amp; " ",1)),EXACT(cs!$B$10,LEFT(ns!S$13 &amp; " ",1)),cs!$B$10="")),"RARE",IF(AND(ISBLANK(ns!S$11),ISBLANK(ns!S$12),ISBLANK(ns!S$13)),"UNK",FALSE())))</f>
        <v>1</v>
      </c>
      <c r="T6" s="52" t="b">
        <f>IF(AND(OR(EXACT(cs!$B$9,ns!T$11),EXACT(cs!$B$9,ns!T$12),EXACT(cs!$B$9,ns!T$13),cs!$B$9=""),OR(EXACT(cs!$B$10,ns!T$11),EXACT(cs!$B$10,ns!T$12),EXACT(cs!$B$10,ns!T$13),cs!$B$10="")),TRUE(),IF(AND(OR(EXACT(cs!$B$9,LEFT(ns!T$11 &amp; " ",1)),EXACT(cs!$B$9,LEFT(ns!T$12 &amp; " ",1)),EXACT(cs!$B$9,LEFT(ns!T$13 &amp; " ",1)),cs!$B$9=""),OR(EXACT(cs!$B$10,LEFT(ns!T$11 &amp; " ",1)),EXACT(cs!$B$10,LEFT(ns!T$12 &amp; " ",1)),EXACT(cs!$B$10,LEFT(ns!T$13 &amp; " ",1)),cs!$B$10="")),"RARE",IF(AND(ISBLANK(ns!T$11),ISBLANK(ns!T$12),ISBLANK(ns!T$13)),"UNK",FALSE())))</f>
        <v>1</v>
      </c>
      <c r="U6" s="52" t="b">
        <f>IF(AND(OR(EXACT(cs!$B$9,ns!U$11),EXACT(cs!$B$9,ns!U$12),EXACT(cs!$B$9,ns!U$13),cs!$B$9=""),OR(EXACT(cs!$B$10,ns!U$11),EXACT(cs!$B$10,ns!U$12),EXACT(cs!$B$10,ns!U$13),cs!$B$10="")),TRUE(),IF(AND(OR(EXACT(cs!$B$9,LEFT(ns!U$11 &amp; " ",1)),EXACT(cs!$B$9,LEFT(ns!U$12 &amp; " ",1)),EXACT(cs!$B$9,LEFT(ns!U$13 &amp; " ",1)),cs!$B$9=""),OR(EXACT(cs!$B$10,LEFT(ns!U$11 &amp; " ",1)),EXACT(cs!$B$10,LEFT(ns!U$12 &amp; " ",1)),EXACT(cs!$B$10,LEFT(ns!U$13 &amp; " ",1)),cs!$B$10="")),"RARE",IF(AND(ISBLANK(ns!U$11),ISBLANK(ns!U$12),ISBLANK(ns!U$13)),"UNK",FALSE())))</f>
        <v>1</v>
      </c>
      <c r="V6" s="52" t="b">
        <f>IF(AND(OR(EXACT(cs!$B$9,ns!V$11),EXACT(cs!$B$9,ns!V$12),EXACT(cs!$B$9,ns!V$13),cs!$B$9=""),OR(EXACT(cs!$B$10,ns!V$11),EXACT(cs!$B$10,ns!V$12),EXACT(cs!$B$10,ns!V$13),cs!$B$10="")),TRUE(),IF(AND(OR(EXACT(cs!$B$9,LEFT(ns!V$11 &amp; " ",1)),EXACT(cs!$B$9,LEFT(ns!V$12 &amp; " ",1)),EXACT(cs!$B$9,LEFT(ns!V$13 &amp; " ",1)),cs!$B$9=""),OR(EXACT(cs!$B$10,LEFT(ns!V$11 &amp; " ",1)),EXACT(cs!$B$10,LEFT(ns!V$12 &amp; " ",1)),EXACT(cs!$B$10,LEFT(ns!V$13 &amp; " ",1)),cs!$B$10="")),"RARE",IF(AND(ISBLANK(ns!V$11),ISBLANK(ns!V$12),ISBLANK(ns!V$13)),"UNK",FALSE())))</f>
        <v>1</v>
      </c>
      <c r="W6" s="52" t="b">
        <f>IF(AND(OR(EXACT(cs!$B$9,ns!W$11),EXACT(cs!$B$9,ns!W$12),EXACT(cs!$B$9,ns!W$13),cs!$B$9=""),OR(EXACT(cs!$B$10,ns!W$11),EXACT(cs!$B$10,ns!W$12),EXACT(cs!$B$10,ns!W$13),cs!$B$10="")),TRUE(),IF(AND(OR(EXACT(cs!$B$9,LEFT(ns!W$11 &amp; " ",1)),EXACT(cs!$B$9,LEFT(ns!W$12 &amp; " ",1)),EXACT(cs!$B$9,LEFT(ns!W$13 &amp; " ",1)),cs!$B$9=""),OR(EXACT(cs!$B$10,LEFT(ns!W$11 &amp; " ",1)),EXACT(cs!$B$10,LEFT(ns!W$12 &amp; " ",1)),EXACT(cs!$B$10,LEFT(ns!W$13 &amp; " ",1)),cs!$B$10="")),"RARE",IF(AND(ISBLANK(ns!W$11),ISBLANK(ns!W$12),ISBLANK(ns!W$13)),"UNK",FALSE())))</f>
        <v>1</v>
      </c>
      <c r="X6" s="52" t="b">
        <f>IF(AND(OR(EXACT(cs!$B$9,ns!X$11),EXACT(cs!$B$9,ns!X$12),EXACT(cs!$B$9,ns!X$13),cs!$B$9=""),OR(EXACT(cs!$B$10,ns!X$11),EXACT(cs!$B$10,ns!X$12),EXACT(cs!$B$10,ns!X$13),cs!$B$10="")),TRUE(),IF(AND(OR(EXACT(cs!$B$9,LEFT(ns!X$11 &amp; " ",1)),EXACT(cs!$B$9,LEFT(ns!X$12 &amp; " ",1)),EXACT(cs!$B$9,LEFT(ns!X$13 &amp; " ",1)),cs!$B$9=""),OR(EXACT(cs!$B$10,LEFT(ns!X$11 &amp; " ",1)),EXACT(cs!$B$10,LEFT(ns!X$12 &amp; " ",1)),EXACT(cs!$B$10,LEFT(ns!X$13 &amp; " ",1)),cs!$B$10="")),"RARE",IF(AND(ISBLANK(ns!X$11),ISBLANK(ns!X$12),ISBLANK(ns!X$13)),"UNK",FALSE())))</f>
        <v>1</v>
      </c>
      <c r="Y6" s="52" t="b">
        <f>IF(AND(OR(EXACT(cs!$B$9,ns!Y$11),EXACT(cs!$B$9,ns!Y$12),EXACT(cs!$B$9,ns!Y$13),cs!$B$9=""),OR(EXACT(cs!$B$10,ns!Y$11),EXACT(cs!$B$10,ns!Y$12),EXACT(cs!$B$10,ns!Y$13),cs!$B$10="")),TRUE(),IF(AND(OR(EXACT(cs!$B$9,LEFT(ns!Y$11 &amp; " ",1)),EXACT(cs!$B$9,LEFT(ns!Y$12 &amp; " ",1)),EXACT(cs!$B$9,LEFT(ns!Y$13 &amp; " ",1)),cs!$B$9=""),OR(EXACT(cs!$B$10,LEFT(ns!Y$11 &amp; " ",1)),EXACT(cs!$B$10,LEFT(ns!Y$12 &amp; " ",1)),EXACT(cs!$B$10,LEFT(ns!Y$13 &amp; " ",1)),cs!$B$10="")),"RARE",IF(AND(ISBLANK(ns!Y$11),ISBLANK(ns!Y$12),ISBLANK(ns!Y$13)),"UNK",FALSE())))</f>
        <v>1</v>
      </c>
      <c r="Z6" s="52" t="b">
        <f>IF(AND(OR(EXACT(cs!$B$9,ns!Z$11),EXACT(cs!$B$9,ns!Z$12),EXACT(cs!$B$9,ns!Z$13),cs!$B$9=""),OR(EXACT(cs!$B$10,ns!Z$11),EXACT(cs!$B$10,ns!Z$12),EXACT(cs!$B$10,ns!Z$13),cs!$B$10="")),TRUE(),IF(AND(OR(EXACT(cs!$B$9,LEFT(ns!Z$11 &amp; " ",1)),EXACT(cs!$B$9,LEFT(ns!Z$12 &amp; " ",1)),EXACT(cs!$B$9,LEFT(ns!Z$13 &amp; " ",1)),cs!$B$9=""),OR(EXACT(cs!$B$10,LEFT(ns!Z$11 &amp; " ",1)),EXACT(cs!$B$10,LEFT(ns!Z$12 &amp; " ",1)),EXACT(cs!$B$10,LEFT(ns!Z$13 &amp; " ",1)),cs!$B$10="")),"RARE",IF(AND(ISBLANK(ns!Z$11),ISBLANK(ns!Z$12),ISBLANK(ns!Z$13)),"UNK",FALSE())))</f>
        <v>1</v>
      </c>
      <c r="AA6" s="52" t="b">
        <f>IF(AND(OR(EXACT(cs!$B$9,ns!AA$11),EXACT(cs!$B$9,ns!AA$12),EXACT(cs!$B$9,ns!AA$13),cs!$B$9=""),OR(EXACT(cs!$B$10,ns!AA$11),EXACT(cs!$B$10,ns!AA$12),EXACT(cs!$B$10,ns!AA$13),cs!$B$10="")),TRUE(),IF(AND(OR(EXACT(cs!$B$9,LEFT(ns!AA$11 &amp; " ",1)),EXACT(cs!$B$9,LEFT(ns!AA$12 &amp; " ",1)),EXACT(cs!$B$9,LEFT(ns!AA$13 &amp; " ",1)),cs!$B$9=""),OR(EXACT(cs!$B$10,LEFT(ns!AA$11 &amp; " ",1)),EXACT(cs!$B$10,LEFT(ns!AA$12 &amp; " ",1)),EXACT(cs!$B$10,LEFT(ns!AA$13 &amp; " ",1)),cs!$B$10="")),"RARE",IF(AND(ISBLANK(ns!AA$11),ISBLANK(ns!AA$12),ISBLANK(ns!AA$13)),"UNK",FALSE())))</f>
        <v>1</v>
      </c>
      <c r="AB6" s="52" t="b">
        <f>IF(AND(OR(EXACT(cs!$B$9,ns!AB$11),EXACT(cs!$B$9,ns!AB$12),EXACT(cs!$B$9,ns!AB$13),cs!$B$9=""),OR(EXACT(cs!$B$10,ns!AB$11),EXACT(cs!$B$10,ns!AB$12),EXACT(cs!$B$10,ns!AB$13),cs!$B$10="")),TRUE(),IF(AND(OR(EXACT(cs!$B$9,LEFT(ns!AB$11 &amp; " ",1)),EXACT(cs!$B$9,LEFT(ns!AB$12 &amp; " ",1)),EXACT(cs!$B$9,LEFT(ns!AB$13 &amp; " ",1)),cs!$B$9=""),OR(EXACT(cs!$B$10,LEFT(ns!AB$11 &amp; " ",1)),EXACT(cs!$B$10,LEFT(ns!AB$12 &amp; " ",1)),EXACT(cs!$B$10,LEFT(ns!AB$13 &amp; " ",1)),cs!$B$10="")),"RARE",IF(AND(ISBLANK(ns!AB$11),ISBLANK(ns!AB$12),ISBLANK(ns!AB$13)),"UNK",FALSE())))</f>
        <v>1</v>
      </c>
      <c r="AC6" s="52" t="b">
        <f>IF(AND(OR(EXACT(cs!$B$9,ns!AC$11),EXACT(cs!$B$9,ns!AC$12),EXACT(cs!$B$9,ns!AC$13),cs!$B$9=""),OR(EXACT(cs!$B$10,ns!AC$11),EXACT(cs!$B$10,ns!AC$12),EXACT(cs!$B$10,ns!AC$13),cs!$B$10="")),TRUE(),IF(AND(OR(EXACT(cs!$B$9,LEFT(ns!AC$11 &amp; " ",1)),EXACT(cs!$B$9,LEFT(ns!AC$12 &amp; " ",1)),EXACT(cs!$B$9,LEFT(ns!AC$13 &amp; " ",1)),cs!$B$9=""),OR(EXACT(cs!$B$10,LEFT(ns!AC$11 &amp; " ",1)),EXACT(cs!$B$10,LEFT(ns!AC$12 &amp; " ",1)),EXACT(cs!$B$10,LEFT(ns!AC$13 &amp; " ",1)),cs!$B$10="")),"RARE",IF(AND(ISBLANK(ns!AC$11),ISBLANK(ns!AC$12),ISBLANK(ns!AC$13)),"UNK",FALSE())))</f>
        <v>1</v>
      </c>
      <c r="AD6" s="52" t="b">
        <f>IF(AND(OR(EXACT(cs!$B$9,ns!AD$11),EXACT(cs!$B$9,ns!AD$12),EXACT(cs!$B$9,ns!AD$13),cs!$B$9=""),OR(EXACT(cs!$B$10,ns!AD$11),EXACT(cs!$B$10,ns!AD$12),EXACT(cs!$B$10,ns!AD$13),cs!$B$10="")),TRUE(),IF(AND(OR(EXACT(cs!$B$9,LEFT(ns!AD$11 &amp; " ",1)),EXACT(cs!$B$9,LEFT(ns!AD$12 &amp; " ",1)),EXACT(cs!$B$9,LEFT(ns!AD$13 &amp; " ",1)),cs!$B$9=""),OR(EXACT(cs!$B$10,LEFT(ns!AD$11 &amp; " ",1)),EXACT(cs!$B$10,LEFT(ns!AD$12 &amp; " ",1)),EXACT(cs!$B$10,LEFT(ns!AD$13 &amp; " ",1)),cs!$B$10="")),"RARE",IF(AND(ISBLANK(ns!AD$11),ISBLANK(ns!AD$12),ISBLANK(ns!AD$13)),"UNK",FALSE())))</f>
        <v>1</v>
      </c>
      <c r="AE6" s="52" t="b">
        <f>IF(AND(OR(EXACT(cs!$B$9,ns!AE$11),EXACT(cs!$B$9,ns!AE$12),EXACT(cs!$B$9,ns!AE$13),cs!$B$9=""),OR(EXACT(cs!$B$10,ns!AE$11),EXACT(cs!$B$10,ns!AE$12),EXACT(cs!$B$10,ns!AE$13),cs!$B$10="")),TRUE(),IF(AND(OR(EXACT(cs!$B$9,LEFT(ns!AE$11 &amp; " ",1)),EXACT(cs!$B$9,LEFT(ns!AE$12 &amp; " ",1)),EXACT(cs!$B$9,LEFT(ns!AE$13 &amp; " ",1)),cs!$B$9=""),OR(EXACT(cs!$B$10,LEFT(ns!AE$11 &amp; " ",1)),EXACT(cs!$B$10,LEFT(ns!AE$12 &amp; " ",1)),EXACT(cs!$B$10,LEFT(ns!AE$13 &amp; " ",1)),cs!$B$10="")),"RARE",IF(AND(ISBLANK(ns!AE$11),ISBLANK(ns!AE$12),ISBLANK(ns!AE$13)),"UNK",FALSE())))</f>
        <v>1</v>
      </c>
      <c r="AF6" s="52" t="b">
        <f>IF(AND(OR(EXACT(cs!$B$9,ns!AF$11),EXACT(cs!$B$9,ns!AF$12),EXACT(cs!$B$9,ns!AF$13),cs!$B$9=""),OR(EXACT(cs!$B$10,ns!AF$11),EXACT(cs!$B$10,ns!AF$12),EXACT(cs!$B$10,ns!AF$13),cs!$B$10="")),TRUE(),IF(AND(OR(EXACT(cs!$B$9,LEFT(ns!AF$11 &amp; " ",1)),EXACT(cs!$B$9,LEFT(ns!AF$12 &amp; " ",1)),EXACT(cs!$B$9,LEFT(ns!AF$13 &amp; " ",1)),cs!$B$9=""),OR(EXACT(cs!$B$10,LEFT(ns!AF$11 &amp; " ",1)),EXACT(cs!$B$10,LEFT(ns!AF$12 &amp; " ",1)),EXACT(cs!$B$10,LEFT(ns!AF$13 &amp; " ",1)),cs!$B$10="")),"RARE",IF(AND(ISBLANK(ns!AF$11),ISBLANK(ns!AF$12),ISBLANK(ns!AF$13)),"UNK",FALSE())))</f>
        <v>1</v>
      </c>
      <c r="AG6" s="52" t="b">
        <f>IF(AND(OR(EXACT(cs!$B$9,ns!AG$11),EXACT(cs!$B$9,ns!AG$12),EXACT(cs!$B$9,ns!AG$13),cs!$B$9=""),OR(EXACT(cs!$B$10,ns!AG$11),EXACT(cs!$B$10,ns!AG$12),EXACT(cs!$B$10,ns!AG$13),cs!$B$10="")),TRUE(),IF(AND(OR(EXACT(cs!$B$9,LEFT(ns!AG$11 &amp; " ",1)),EXACT(cs!$B$9,LEFT(ns!AG$12 &amp; " ",1)),EXACT(cs!$B$9,LEFT(ns!AG$13 &amp; " ",1)),cs!$B$9=""),OR(EXACT(cs!$B$10,LEFT(ns!AG$11 &amp; " ",1)),EXACT(cs!$B$10,LEFT(ns!AG$12 &amp; " ",1)),EXACT(cs!$B$10,LEFT(ns!AG$13 &amp; " ",1)),cs!$B$10="")),"RARE",IF(AND(ISBLANK(ns!AG$11),ISBLANK(ns!AG$12),ISBLANK(ns!AG$13)),"UNK",FALSE())))</f>
        <v>1</v>
      </c>
      <c r="AH6" s="52" t="b">
        <f>IF(AND(OR(EXACT(cs!$B$9,ns!AH$11),EXACT(cs!$B$9,ns!AH$12),EXACT(cs!$B$9,ns!AH$13),cs!$B$9=""),OR(EXACT(cs!$B$10,ns!AH$11),EXACT(cs!$B$10,ns!AH$12),EXACT(cs!$B$10,ns!AH$13),cs!$B$10="")),TRUE(),IF(AND(OR(EXACT(cs!$B$9,LEFT(ns!AH$11 &amp; " ",1)),EXACT(cs!$B$9,LEFT(ns!AH$12 &amp; " ",1)),EXACT(cs!$B$9,LEFT(ns!AH$13 &amp; " ",1)),cs!$B$9=""),OR(EXACT(cs!$B$10,LEFT(ns!AH$11 &amp; " ",1)),EXACT(cs!$B$10,LEFT(ns!AH$12 &amp; " ",1)),EXACT(cs!$B$10,LEFT(ns!AH$13 &amp; " ",1)),cs!$B$10="")),"RARE",IF(AND(ISBLANK(ns!AH$11),ISBLANK(ns!AH$12),ISBLANK(ns!AH$13)),"UNK",FALSE())))</f>
        <v>1</v>
      </c>
      <c r="AI6" s="52" t="b">
        <f>IF(AND(OR(EXACT(cs!$B$9,ns!AI$11),EXACT(cs!$B$9,ns!AI$12),EXACT(cs!$B$9,ns!AI$13),cs!$B$9=""),OR(EXACT(cs!$B$10,ns!AI$11),EXACT(cs!$B$10,ns!AI$12),EXACT(cs!$B$10,ns!AI$13),cs!$B$10="")),TRUE(),IF(AND(OR(EXACT(cs!$B$9,LEFT(ns!AI$11 &amp; " ",1)),EXACT(cs!$B$9,LEFT(ns!AI$12 &amp; " ",1)),EXACT(cs!$B$9,LEFT(ns!AI$13 &amp; " ",1)),cs!$B$9=""),OR(EXACT(cs!$B$10,LEFT(ns!AI$11 &amp; " ",1)),EXACT(cs!$B$10,LEFT(ns!AI$12 &amp; " ",1)),EXACT(cs!$B$10,LEFT(ns!AI$13 &amp; " ",1)),cs!$B$10="")),"RARE",IF(AND(ISBLANK(ns!AI$11),ISBLANK(ns!AI$12),ISBLANK(ns!AI$13)),"UNK",FALSE())))</f>
        <v>1</v>
      </c>
      <c r="AJ6" s="52" t="b">
        <f>IF(AND(OR(EXACT(cs!$B$9,ns!AJ$11),EXACT(cs!$B$9,ns!AJ$12),EXACT(cs!$B$9,ns!AJ$13),cs!$B$9=""),OR(EXACT(cs!$B$10,ns!AJ$11),EXACT(cs!$B$10,ns!AJ$12),EXACT(cs!$B$10,ns!AJ$13),cs!$B$10="")),TRUE(),IF(AND(OR(EXACT(cs!$B$9,LEFT(ns!AJ$11 &amp; " ",1)),EXACT(cs!$B$9,LEFT(ns!AJ$12 &amp; " ",1)),EXACT(cs!$B$9,LEFT(ns!AJ$13 &amp; " ",1)),cs!$B$9=""),OR(EXACT(cs!$B$10,LEFT(ns!AJ$11 &amp; " ",1)),EXACT(cs!$B$10,LEFT(ns!AJ$12 &amp; " ",1)),EXACT(cs!$B$10,LEFT(ns!AJ$13 &amp; " ",1)),cs!$B$10="")),"RARE",IF(AND(ISBLANK(ns!AJ$11),ISBLANK(ns!AJ$12),ISBLANK(ns!AJ$13)),"UNK",FALSE())))</f>
        <v>1</v>
      </c>
      <c r="AK6" s="52" t="b">
        <f>IF(AND(OR(EXACT(cs!$B$9,ns!AK$11),EXACT(cs!$B$9,ns!AK$12),EXACT(cs!$B$9,ns!AK$13),cs!$B$9=""),OR(EXACT(cs!$B$10,ns!AK$11),EXACT(cs!$B$10,ns!AK$12),EXACT(cs!$B$10,ns!AK$13),cs!$B$10="")),TRUE(),IF(AND(OR(EXACT(cs!$B$9,LEFT(ns!AK$11 &amp; " ",1)),EXACT(cs!$B$9,LEFT(ns!AK$12 &amp; " ",1)),EXACT(cs!$B$9,LEFT(ns!AK$13 &amp; " ",1)),cs!$B$9=""),OR(EXACT(cs!$B$10,LEFT(ns!AK$11 &amp; " ",1)),EXACT(cs!$B$10,LEFT(ns!AK$12 &amp; " ",1)),EXACT(cs!$B$10,LEFT(ns!AK$13 &amp; " ",1)),cs!$B$10="")),"RARE",IF(AND(ISBLANK(ns!AK$11),ISBLANK(ns!AK$12),ISBLANK(ns!AK$13)),"UNK",FALSE())))</f>
        <v>1</v>
      </c>
      <c r="AL6" s="52" t="b">
        <f>IF(AND(OR(EXACT(cs!$B$9,ns!AL$11),EXACT(cs!$B$9,ns!AL$12),EXACT(cs!$B$9,ns!AL$13),cs!$B$9=""),OR(EXACT(cs!$B$10,ns!AL$11),EXACT(cs!$B$10,ns!AL$12),EXACT(cs!$B$10,ns!AL$13),cs!$B$10="")),TRUE(),IF(AND(OR(EXACT(cs!$B$9,LEFT(ns!AL$11 &amp; " ",1)),EXACT(cs!$B$9,LEFT(ns!AL$12 &amp; " ",1)),EXACT(cs!$B$9,LEFT(ns!AL$13 &amp; " ",1)),cs!$B$9=""),OR(EXACT(cs!$B$10,LEFT(ns!AL$11 &amp; " ",1)),EXACT(cs!$B$10,LEFT(ns!AL$12 &amp; " ",1)),EXACT(cs!$B$10,LEFT(ns!AL$13 &amp; " ",1)),cs!$B$10="")),"RARE",IF(AND(ISBLANK(ns!AL$11),ISBLANK(ns!AL$12),ISBLANK(ns!AL$13)),"UNK",FALSE())))</f>
        <v>1</v>
      </c>
      <c r="AM6" s="52" t="b">
        <f>IF(AND(OR(EXACT(cs!$B$9,ns!AM$11),EXACT(cs!$B$9,ns!AM$12),EXACT(cs!$B$9,ns!AM$13),cs!$B$9=""),OR(EXACT(cs!$B$10,ns!AM$11),EXACT(cs!$B$10,ns!AM$12),EXACT(cs!$B$10,ns!AM$13),cs!$B$10="")),TRUE(),IF(AND(OR(EXACT(cs!$B$9,LEFT(ns!AM$11 &amp; " ",1)),EXACT(cs!$B$9,LEFT(ns!AM$12 &amp; " ",1)),EXACT(cs!$B$9,LEFT(ns!AM$13 &amp; " ",1)),cs!$B$9=""),OR(EXACT(cs!$B$10,LEFT(ns!AM$11 &amp; " ",1)),EXACT(cs!$B$10,LEFT(ns!AM$12 &amp; " ",1)),EXACT(cs!$B$10,LEFT(ns!AM$13 &amp; " ",1)),cs!$B$10="")),"RARE",IF(AND(ISBLANK(ns!AM$11),ISBLANK(ns!AM$12),ISBLANK(ns!AM$13)),"UNK",FALSE())))</f>
        <v>1</v>
      </c>
      <c r="AN6" s="52" t="b">
        <f>IF(AND(OR(EXACT(cs!$B$9,ns!AN$11),EXACT(cs!$B$9,ns!AN$12),EXACT(cs!$B$9,ns!AN$13),cs!$B$9=""),OR(EXACT(cs!$B$10,ns!AN$11),EXACT(cs!$B$10,ns!AN$12),EXACT(cs!$B$10,ns!AN$13),cs!$B$10="")),TRUE(),IF(AND(OR(EXACT(cs!$B$9,LEFT(ns!AN$11 &amp; " ",1)),EXACT(cs!$B$9,LEFT(ns!AN$12 &amp; " ",1)),EXACT(cs!$B$9,LEFT(ns!AN$13 &amp; " ",1)),cs!$B$9=""),OR(EXACT(cs!$B$10,LEFT(ns!AN$11 &amp; " ",1)),EXACT(cs!$B$10,LEFT(ns!AN$12 &amp; " ",1)),EXACT(cs!$B$10,LEFT(ns!AN$13 &amp; " ",1)),cs!$B$10="")),"RARE",IF(AND(ISBLANK(ns!AN$11),ISBLANK(ns!AN$12),ISBLANK(ns!AN$13)),"UNK",FALSE())))</f>
        <v>1</v>
      </c>
      <c r="AO6" s="52" t="b">
        <f>IF(AND(OR(EXACT(cs!$B$9,ns!AO$11),EXACT(cs!$B$9,ns!AO$12),EXACT(cs!$B$9,ns!AO$13),cs!$B$9=""),OR(EXACT(cs!$B$10,ns!AO$11),EXACT(cs!$B$10,ns!AO$12),EXACT(cs!$B$10,ns!AO$13),cs!$B$10="")),TRUE(),IF(AND(OR(EXACT(cs!$B$9,LEFT(ns!AO$11 &amp; " ",1)),EXACT(cs!$B$9,LEFT(ns!AO$12 &amp; " ",1)),EXACT(cs!$B$9,LEFT(ns!AO$13 &amp; " ",1)),cs!$B$9=""),OR(EXACT(cs!$B$10,LEFT(ns!AO$11 &amp; " ",1)),EXACT(cs!$B$10,LEFT(ns!AO$12 &amp; " ",1)),EXACT(cs!$B$10,LEFT(ns!AO$13 &amp; " ",1)),cs!$B$10="")),"RARE",IF(AND(ISBLANK(ns!AO$11),ISBLANK(ns!AO$12),ISBLANK(ns!AO$13)),"UNK",FALSE())))</f>
        <v>1</v>
      </c>
      <c r="AP6" s="52" t="b">
        <f>IF(AND(OR(EXACT(cs!$B$9,ns!AP$11),EXACT(cs!$B$9,ns!AP$12),EXACT(cs!$B$9,ns!AP$13),cs!$B$9=""),OR(EXACT(cs!$B$10,ns!AP$11),EXACT(cs!$B$10,ns!AP$12),EXACT(cs!$B$10,ns!AP$13),cs!$B$10="")),TRUE(),IF(AND(OR(EXACT(cs!$B$9,LEFT(ns!AP$11 &amp; " ",1)),EXACT(cs!$B$9,LEFT(ns!AP$12 &amp; " ",1)),EXACT(cs!$B$9,LEFT(ns!AP$13 &amp; " ",1)),cs!$B$9=""),OR(EXACT(cs!$B$10,LEFT(ns!AP$11 &amp; " ",1)),EXACT(cs!$B$10,LEFT(ns!AP$12 &amp; " ",1)),EXACT(cs!$B$10,LEFT(ns!AP$13 &amp; " ",1)),cs!$B$10="")),"RARE",IF(AND(ISBLANK(ns!AP$11),ISBLANK(ns!AP$12),ISBLANK(ns!AP$13)),"UNK",FALSE())))</f>
        <v>1</v>
      </c>
      <c r="AQ6" s="52" t="b">
        <f>IF(AND(OR(EXACT(cs!$B$9,ns!AQ$11),EXACT(cs!$B$9,ns!AQ$12),EXACT(cs!$B$9,ns!AQ$13),cs!$B$9=""),OR(EXACT(cs!$B$10,ns!AQ$11),EXACT(cs!$B$10,ns!AQ$12),EXACT(cs!$B$10,ns!AQ$13),cs!$B$10="")),TRUE(),IF(AND(OR(EXACT(cs!$B$9,LEFT(ns!AQ$11 &amp; " ",1)),EXACT(cs!$B$9,LEFT(ns!AQ$12 &amp; " ",1)),EXACT(cs!$B$9,LEFT(ns!AQ$13 &amp; " ",1)),cs!$B$9=""),OR(EXACT(cs!$B$10,LEFT(ns!AQ$11 &amp; " ",1)),EXACT(cs!$B$10,LEFT(ns!AQ$12 &amp; " ",1)),EXACT(cs!$B$10,LEFT(ns!AQ$13 &amp; " ",1)),cs!$B$10="")),"RARE",IF(AND(ISBLANK(ns!AQ$11),ISBLANK(ns!AQ$12),ISBLANK(ns!AQ$13)),"UNK",FALSE())))</f>
        <v>1</v>
      </c>
      <c r="AR6" s="52" t="b">
        <f>IF(AND(OR(EXACT(cs!$B$9,ns!AR$11),EXACT(cs!$B$9,ns!AR$12),EXACT(cs!$B$9,ns!AR$13),cs!$B$9=""),OR(EXACT(cs!$B$10,ns!AR$11),EXACT(cs!$B$10,ns!AR$12),EXACT(cs!$B$10,ns!AR$13),cs!$B$10="")),TRUE(),IF(AND(OR(EXACT(cs!$B$9,LEFT(ns!AR$11 &amp; " ",1)),EXACT(cs!$B$9,LEFT(ns!AR$12 &amp; " ",1)),EXACT(cs!$B$9,LEFT(ns!AR$13 &amp; " ",1)),cs!$B$9=""),OR(EXACT(cs!$B$10,LEFT(ns!AR$11 &amp; " ",1)),EXACT(cs!$B$10,LEFT(ns!AR$12 &amp; " ",1)),EXACT(cs!$B$10,LEFT(ns!AR$13 &amp; " ",1)),cs!$B$10="")),"RARE",IF(AND(ISBLANK(ns!AR$11),ISBLANK(ns!AR$12),ISBLANK(ns!AR$13)),"UNK",FALSE())))</f>
        <v>1</v>
      </c>
      <c r="AS6" s="52" t="b">
        <f>IF(AND(OR(EXACT(cs!$B$9,ns!AS$11),EXACT(cs!$B$9,ns!AS$12),EXACT(cs!$B$9,ns!AS$13),cs!$B$9=""),OR(EXACT(cs!$B$10,ns!AS$11),EXACT(cs!$B$10,ns!AS$12),EXACT(cs!$B$10,ns!AS$13),cs!$B$10="")),TRUE(),IF(AND(OR(EXACT(cs!$B$9,LEFT(ns!AS$11 &amp; " ",1)),EXACT(cs!$B$9,LEFT(ns!AS$12 &amp; " ",1)),EXACT(cs!$B$9,LEFT(ns!AS$13 &amp; " ",1)),cs!$B$9=""),OR(EXACT(cs!$B$10,LEFT(ns!AS$11 &amp; " ",1)),EXACT(cs!$B$10,LEFT(ns!AS$12 &amp; " ",1)),EXACT(cs!$B$10,LEFT(ns!AS$13 &amp; " ",1)),cs!$B$10="")),"RARE",IF(AND(ISBLANK(ns!AS$11),ISBLANK(ns!AS$12),ISBLANK(ns!AS$13)),"UNK",FALSE())))</f>
        <v>1</v>
      </c>
      <c r="AT6" s="52" t="b">
        <f>IF(AND(OR(EXACT(cs!$B$9,ns!AT$11),EXACT(cs!$B$9,ns!AT$12),EXACT(cs!$B$9,ns!AT$13),cs!$B$9=""),OR(EXACT(cs!$B$10,ns!AT$11),EXACT(cs!$B$10,ns!AT$12),EXACT(cs!$B$10,ns!AT$13),cs!$B$10="")),TRUE(),IF(AND(OR(EXACT(cs!$B$9,LEFT(ns!AT$11 &amp; " ",1)),EXACT(cs!$B$9,LEFT(ns!AT$12 &amp; " ",1)),EXACT(cs!$B$9,LEFT(ns!AT$13 &amp; " ",1)),cs!$B$9=""),OR(EXACT(cs!$B$10,LEFT(ns!AT$11 &amp; " ",1)),EXACT(cs!$B$10,LEFT(ns!AT$12 &amp; " ",1)),EXACT(cs!$B$10,LEFT(ns!AT$13 &amp; " ",1)),cs!$B$10="")),"RARE",IF(AND(ISBLANK(ns!AT$11),ISBLANK(ns!AT$12),ISBLANK(ns!AT$13)),"UNK",FALSE())))</f>
        <v>1</v>
      </c>
      <c r="AU6" s="52" t="b">
        <f>IF(AND(OR(EXACT(cs!$B$9,ns!AU$11),EXACT(cs!$B$9,ns!AU$12),EXACT(cs!$B$9,ns!AU$13),cs!$B$9=""),OR(EXACT(cs!$B$10,ns!AU$11),EXACT(cs!$B$10,ns!AU$12),EXACT(cs!$B$10,ns!AU$13),cs!$B$10="")),TRUE(),IF(AND(OR(EXACT(cs!$B$9,LEFT(ns!AU$11 &amp; " ",1)),EXACT(cs!$B$9,LEFT(ns!AU$12 &amp; " ",1)),EXACT(cs!$B$9,LEFT(ns!AU$13 &amp; " ",1)),cs!$B$9=""),OR(EXACT(cs!$B$10,LEFT(ns!AU$11 &amp; " ",1)),EXACT(cs!$B$10,LEFT(ns!AU$12 &amp; " ",1)),EXACT(cs!$B$10,LEFT(ns!AU$13 &amp; " ",1)),cs!$B$10="")),"RARE",IF(AND(ISBLANK(ns!AU$11),ISBLANK(ns!AU$12),ISBLANK(ns!AU$13)),"UNK",FALSE())))</f>
        <v>1</v>
      </c>
      <c r="AV6" s="52" t="b">
        <f>IF(AND(OR(EXACT(cs!$B$9,ns!AV$11),EXACT(cs!$B$9,ns!AV$12),EXACT(cs!$B$9,ns!AV$13),cs!$B$9=""),OR(EXACT(cs!$B$10,ns!AV$11),EXACT(cs!$B$10,ns!AV$12),EXACT(cs!$B$10,ns!AV$13),cs!$B$10="")),TRUE(),IF(AND(OR(EXACT(cs!$B$9,LEFT(ns!AV$11 &amp; " ",1)),EXACT(cs!$B$9,LEFT(ns!AV$12 &amp; " ",1)),EXACT(cs!$B$9,LEFT(ns!AV$13 &amp; " ",1)),cs!$B$9=""),OR(EXACT(cs!$B$10,LEFT(ns!AV$11 &amp; " ",1)),EXACT(cs!$B$10,LEFT(ns!AV$12 &amp; " ",1)),EXACT(cs!$B$10,LEFT(ns!AV$13 &amp; " ",1)),cs!$B$10="")),"RARE",IF(AND(ISBLANK(ns!AV$11),ISBLANK(ns!AV$12),ISBLANK(ns!AV$13)),"UNK",FALSE())))</f>
        <v>1</v>
      </c>
      <c r="AW6" s="52" t="b">
        <f>IF(AND(OR(EXACT(cs!$B$9,ns!AW$11),EXACT(cs!$B$9,ns!AW$12),EXACT(cs!$B$9,ns!AW$13),cs!$B$9=""),OR(EXACT(cs!$B$10,ns!AW$11),EXACT(cs!$B$10,ns!AW$12),EXACT(cs!$B$10,ns!AW$13),cs!$B$10="")),TRUE(),IF(AND(OR(EXACT(cs!$B$9,LEFT(ns!AW$11 &amp; " ",1)),EXACT(cs!$B$9,LEFT(ns!AW$12 &amp; " ",1)),EXACT(cs!$B$9,LEFT(ns!AW$13 &amp; " ",1)),cs!$B$9=""),OR(EXACT(cs!$B$10,LEFT(ns!AW$11 &amp; " ",1)),EXACT(cs!$B$10,LEFT(ns!AW$12 &amp; " ",1)),EXACT(cs!$B$10,LEFT(ns!AW$13 &amp; " ",1)),cs!$B$10="")),"RARE",IF(AND(ISBLANK(ns!AW$11),ISBLANK(ns!AW$12),ISBLANK(ns!AW$13)),"UNK",FALSE())))</f>
        <v>1</v>
      </c>
      <c r="AX6" s="52" t="b">
        <f>IF(AND(OR(EXACT(cs!$B$9,ns!AX$11),EXACT(cs!$B$9,ns!AX$12),EXACT(cs!$B$9,ns!AX$13),cs!$B$9=""),OR(EXACT(cs!$B$10,ns!AX$11),EXACT(cs!$B$10,ns!AX$12),EXACT(cs!$B$10,ns!AX$13),cs!$B$10="")),TRUE(),IF(AND(OR(EXACT(cs!$B$9,LEFT(ns!AX$11 &amp; " ",1)),EXACT(cs!$B$9,LEFT(ns!AX$12 &amp; " ",1)),EXACT(cs!$B$9,LEFT(ns!AX$13 &amp; " ",1)),cs!$B$9=""),OR(EXACT(cs!$B$10,LEFT(ns!AX$11 &amp; " ",1)),EXACT(cs!$B$10,LEFT(ns!AX$12 &amp; " ",1)),EXACT(cs!$B$10,LEFT(ns!AX$13 &amp; " ",1)),cs!$B$10="")),"RARE",IF(AND(ISBLANK(ns!AX$11),ISBLANK(ns!AX$12),ISBLANK(ns!AX$13)),"UNK",FALSE())))</f>
        <v>1</v>
      </c>
      <c r="AY6" s="52" t="b">
        <f>IF(AND(OR(EXACT(cs!$B$9,ns!AY$11),EXACT(cs!$B$9,ns!AY$12),EXACT(cs!$B$9,ns!AY$13),cs!$B$9=""),OR(EXACT(cs!$B$10,ns!AY$11),EXACT(cs!$B$10,ns!AY$12),EXACT(cs!$B$10,ns!AY$13),cs!$B$10="")),TRUE(),IF(AND(OR(EXACT(cs!$B$9,LEFT(ns!AY$11 &amp; " ",1)),EXACT(cs!$B$9,LEFT(ns!AY$12 &amp; " ",1)),EXACT(cs!$B$9,LEFT(ns!AY$13 &amp; " ",1)),cs!$B$9=""),OR(EXACT(cs!$B$10,LEFT(ns!AY$11 &amp; " ",1)),EXACT(cs!$B$10,LEFT(ns!AY$12 &amp; " ",1)),EXACT(cs!$B$10,LEFT(ns!AY$13 &amp; " ",1)),cs!$B$10="")),"RARE",IF(AND(ISBLANK(ns!AY$11),ISBLANK(ns!AY$12),ISBLANK(ns!AY$13)),"UNK",FALSE())))</f>
        <v>1</v>
      </c>
      <c r="AZ6" s="52" t="b">
        <f>IF(AND(OR(EXACT(cs!$B$9,ns!AZ$11),EXACT(cs!$B$9,ns!AZ$12),EXACT(cs!$B$9,ns!AZ$13),cs!$B$9=""),OR(EXACT(cs!$B$10,ns!AZ$11),EXACT(cs!$B$10,ns!AZ$12),EXACT(cs!$B$10,ns!AZ$13),cs!$B$10="")),TRUE(),IF(AND(OR(EXACT(cs!$B$9,LEFT(ns!AZ$11 &amp; " ",1)),EXACT(cs!$B$9,LEFT(ns!AZ$12 &amp; " ",1)),EXACT(cs!$B$9,LEFT(ns!AZ$13 &amp; " ",1)),cs!$B$9=""),OR(EXACT(cs!$B$10,LEFT(ns!AZ$11 &amp; " ",1)),EXACT(cs!$B$10,LEFT(ns!AZ$12 &amp; " ",1)),EXACT(cs!$B$10,LEFT(ns!AZ$13 &amp; " ",1)),cs!$B$10="")),"RARE",IF(AND(ISBLANK(ns!AZ$11),ISBLANK(ns!AZ$12),ISBLANK(ns!AZ$13)),"UNK",FALSE())))</f>
        <v>1</v>
      </c>
      <c r="BA6" s="52" t="b">
        <f>IF(AND(OR(EXACT(cs!$B$9,ns!BA$11),EXACT(cs!$B$9,ns!BA$12),EXACT(cs!$B$9,ns!BA$13),cs!$B$9=""),OR(EXACT(cs!$B$10,ns!BA$11),EXACT(cs!$B$10,ns!BA$12),EXACT(cs!$B$10,ns!BA$13),cs!$B$10="")),TRUE(),IF(AND(OR(EXACT(cs!$B$9,LEFT(ns!BA$11 &amp; " ",1)),EXACT(cs!$B$9,LEFT(ns!BA$12 &amp; " ",1)),EXACT(cs!$B$9,LEFT(ns!BA$13 &amp; " ",1)),cs!$B$9=""),OR(EXACT(cs!$B$10,LEFT(ns!BA$11 &amp; " ",1)),EXACT(cs!$B$10,LEFT(ns!BA$12 &amp; " ",1)),EXACT(cs!$B$10,LEFT(ns!BA$13 &amp; " ",1)),cs!$B$10="")),"RARE",IF(AND(ISBLANK(ns!BA$11),ISBLANK(ns!BA$12),ISBLANK(ns!BA$13)),"UNK",FALSE())))</f>
        <v>1</v>
      </c>
      <c r="BB6" s="52" t="b">
        <f>IF(AND(OR(EXACT(cs!$B$9,ns!BB$11),EXACT(cs!$B$9,ns!BB$12),EXACT(cs!$B$9,ns!BB$13),cs!$B$9=""),OR(EXACT(cs!$B$10,ns!BB$11),EXACT(cs!$B$10,ns!BB$12),EXACT(cs!$B$10,ns!BB$13),cs!$B$10="")),TRUE(),IF(AND(OR(EXACT(cs!$B$9,LEFT(ns!BB$11 &amp; " ",1)),EXACT(cs!$B$9,LEFT(ns!BB$12 &amp; " ",1)),EXACT(cs!$B$9,LEFT(ns!BB$13 &amp; " ",1)),cs!$B$9=""),OR(EXACT(cs!$B$10,LEFT(ns!BB$11 &amp; " ",1)),EXACT(cs!$B$10,LEFT(ns!BB$12 &amp; " ",1)),EXACT(cs!$B$10,LEFT(ns!BB$13 &amp; " ",1)),cs!$B$10="")),"RARE",IF(AND(ISBLANK(ns!BB$11),ISBLANK(ns!BB$12),ISBLANK(ns!BB$13)),"UNK",FALSE())))</f>
        <v>1</v>
      </c>
      <c r="BC6" s="52" t="b">
        <f>IF(AND(OR(EXACT(cs!$B$9,ns!BC$11),EXACT(cs!$B$9,ns!BC$12),EXACT(cs!$B$9,ns!BC$13),cs!$B$9=""),OR(EXACT(cs!$B$10,ns!BC$11),EXACT(cs!$B$10,ns!BC$12),EXACT(cs!$B$10,ns!BC$13),cs!$B$10="")),TRUE(),IF(AND(OR(EXACT(cs!$B$9,LEFT(ns!BC$11 &amp; " ",1)),EXACT(cs!$B$9,LEFT(ns!BC$12 &amp; " ",1)),EXACT(cs!$B$9,LEFT(ns!BC$13 &amp; " ",1)),cs!$B$9=""),OR(EXACT(cs!$B$10,LEFT(ns!BC$11 &amp; " ",1)),EXACT(cs!$B$10,LEFT(ns!BC$12 &amp; " ",1)),EXACT(cs!$B$10,LEFT(ns!BC$13 &amp; " ",1)),cs!$B$10="")),"RARE",IF(AND(ISBLANK(ns!BC$11),ISBLANK(ns!BC$12),ISBLANK(ns!BC$13)),"UNK",FALSE())))</f>
        <v>1</v>
      </c>
      <c r="BD6" s="52" t="b">
        <f>IF(AND(OR(EXACT(cs!$B$9,ns!BD$11),EXACT(cs!$B$9,ns!BD$12),EXACT(cs!$B$9,ns!BD$13),cs!$B$9=""),OR(EXACT(cs!$B$10,ns!BD$11),EXACT(cs!$B$10,ns!BD$12),EXACT(cs!$B$10,ns!BD$13),cs!$B$10="")),TRUE(),IF(AND(OR(EXACT(cs!$B$9,LEFT(ns!BD$11 &amp; " ",1)),EXACT(cs!$B$9,LEFT(ns!BD$12 &amp; " ",1)),EXACT(cs!$B$9,LEFT(ns!BD$13 &amp; " ",1)),cs!$B$9=""),OR(EXACT(cs!$B$10,LEFT(ns!BD$11 &amp; " ",1)),EXACT(cs!$B$10,LEFT(ns!BD$12 &amp; " ",1)),EXACT(cs!$B$10,LEFT(ns!BD$13 &amp; " ",1)),cs!$B$10="")),"RARE",IF(AND(ISBLANK(ns!BD$11),ISBLANK(ns!BD$12),ISBLANK(ns!BD$13)),"UNK",FALSE())))</f>
        <v>1</v>
      </c>
      <c r="BE6" s="52" t="b">
        <f>IF(AND(OR(EXACT(cs!$B$9,ns!BE$11),EXACT(cs!$B$9,ns!BE$12),EXACT(cs!$B$9,ns!BE$13),cs!$B$9=""),OR(EXACT(cs!$B$10,ns!BE$11),EXACT(cs!$B$10,ns!BE$12),EXACT(cs!$B$10,ns!BE$13),cs!$B$10="")),TRUE(),IF(AND(OR(EXACT(cs!$B$9,LEFT(ns!BE$11 &amp; " ",1)),EXACT(cs!$B$9,LEFT(ns!BE$12 &amp; " ",1)),EXACT(cs!$B$9,LEFT(ns!BE$13 &amp; " ",1)),cs!$B$9=""),OR(EXACT(cs!$B$10,LEFT(ns!BE$11 &amp; " ",1)),EXACT(cs!$B$10,LEFT(ns!BE$12 &amp; " ",1)),EXACT(cs!$B$10,LEFT(ns!BE$13 &amp; " ",1)),cs!$B$10="")),"RARE",IF(AND(ISBLANK(ns!BE$11),ISBLANK(ns!BE$12),ISBLANK(ns!BE$13)),"UNK",FALSE())))</f>
        <v>1</v>
      </c>
      <c r="BF6" s="52" t="b">
        <f>IF(AND(OR(EXACT(cs!$B$9,ns!BF$11),EXACT(cs!$B$9,ns!BF$12),EXACT(cs!$B$9,ns!BF$13),cs!$B$9=""),OR(EXACT(cs!$B$10,ns!BF$11),EXACT(cs!$B$10,ns!BF$12),EXACT(cs!$B$10,ns!BF$13),cs!$B$10="")),TRUE(),IF(AND(OR(EXACT(cs!$B$9,LEFT(ns!BF$11 &amp; " ",1)),EXACT(cs!$B$9,LEFT(ns!BF$12 &amp; " ",1)),EXACT(cs!$B$9,LEFT(ns!BF$13 &amp; " ",1)),cs!$B$9=""),OR(EXACT(cs!$B$10,LEFT(ns!BF$11 &amp; " ",1)),EXACT(cs!$B$10,LEFT(ns!BF$12 &amp; " ",1)),EXACT(cs!$B$10,LEFT(ns!BF$13 &amp; " ",1)),cs!$B$10="")),"RARE",IF(AND(ISBLANK(ns!BF$11),ISBLANK(ns!BF$12),ISBLANK(ns!BF$13)),"UNK",FALSE())))</f>
        <v>1</v>
      </c>
      <c r="BG6" s="52" t="b">
        <f>IF(AND(OR(EXACT(cs!$B$9,ns!BG$11),EXACT(cs!$B$9,ns!BG$12),EXACT(cs!$B$9,ns!BG$13),cs!$B$9=""),OR(EXACT(cs!$B$10,ns!BG$11),EXACT(cs!$B$10,ns!BG$12),EXACT(cs!$B$10,ns!BG$13),cs!$B$10="")),TRUE(),IF(AND(OR(EXACT(cs!$B$9,LEFT(ns!BG$11 &amp; " ",1)),EXACT(cs!$B$9,LEFT(ns!BG$12 &amp; " ",1)),EXACT(cs!$B$9,LEFT(ns!BG$13 &amp; " ",1)),cs!$B$9=""),OR(EXACT(cs!$B$10,LEFT(ns!BG$11 &amp; " ",1)),EXACT(cs!$B$10,LEFT(ns!BG$12 &amp; " ",1)),EXACT(cs!$B$10,LEFT(ns!BG$13 &amp; " ",1)),cs!$B$10="")),"RARE",IF(AND(ISBLANK(ns!BG$11),ISBLANK(ns!BG$12),ISBLANK(ns!BG$13)),"UNK",FALSE())))</f>
        <v>1</v>
      </c>
      <c r="BH6" s="52" t="b">
        <f>IF(AND(OR(EXACT(cs!$B$9,ns!BH$11),EXACT(cs!$B$9,ns!BH$12),EXACT(cs!$B$9,ns!BH$13),cs!$B$9=""),OR(EXACT(cs!$B$10,ns!BH$11),EXACT(cs!$B$10,ns!BH$12),EXACT(cs!$B$10,ns!BH$13),cs!$B$10="")),TRUE(),IF(AND(OR(EXACT(cs!$B$9,LEFT(ns!BH$11 &amp; " ",1)),EXACT(cs!$B$9,LEFT(ns!BH$12 &amp; " ",1)),EXACT(cs!$B$9,LEFT(ns!BH$13 &amp; " ",1)),cs!$B$9=""),OR(EXACT(cs!$B$10,LEFT(ns!BH$11 &amp; " ",1)),EXACT(cs!$B$10,LEFT(ns!BH$12 &amp; " ",1)),EXACT(cs!$B$10,LEFT(ns!BH$13 &amp; " ",1)),cs!$B$10="")),"RARE",IF(AND(ISBLANK(ns!BH$11),ISBLANK(ns!BH$12),ISBLANK(ns!BH$13)),"UNK",FALSE())))</f>
        <v>1</v>
      </c>
      <c r="BI6" s="52" t="b">
        <f>IF(AND(OR(EXACT(cs!$B$9,ns!BI$11),EXACT(cs!$B$9,ns!BI$12),EXACT(cs!$B$9,ns!BI$13),cs!$B$9=""),OR(EXACT(cs!$B$10,ns!BI$11),EXACT(cs!$B$10,ns!BI$12),EXACT(cs!$B$10,ns!BI$13),cs!$B$10="")),TRUE(),IF(AND(OR(EXACT(cs!$B$9,LEFT(ns!BI$11 &amp; " ",1)),EXACT(cs!$B$9,LEFT(ns!BI$12 &amp; " ",1)),EXACT(cs!$B$9,LEFT(ns!BI$13 &amp; " ",1)),cs!$B$9=""),OR(EXACT(cs!$B$10,LEFT(ns!BI$11 &amp; " ",1)),EXACT(cs!$B$10,LEFT(ns!BI$12 &amp; " ",1)),EXACT(cs!$B$10,LEFT(ns!BI$13 &amp; " ",1)),cs!$B$10="")),"RARE",IF(AND(ISBLANK(ns!BI$11),ISBLANK(ns!BI$12),ISBLANK(ns!BI$13)),"UNK",FALSE())))</f>
        <v>1</v>
      </c>
      <c r="BJ6" s="52" t="b">
        <f>IF(AND(OR(EXACT(cs!$B$9,ns!BJ$11),EXACT(cs!$B$9,ns!BJ$12),EXACT(cs!$B$9,ns!BJ$13),cs!$B$9=""),OR(EXACT(cs!$B$10,ns!BJ$11),EXACT(cs!$B$10,ns!BJ$12),EXACT(cs!$B$10,ns!BJ$13),cs!$B$10="")),TRUE(),IF(AND(OR(EXACT(cs!$B$9,LEFT(ns!BJ$11 &amp; " ",1)),EXACT(cs!$B$9,LEFT(ns!BJ$12 &amp; " ",1)),EXACT(cs!$B$9,LEFT(ns!BJ$13 &amp; " ",1)),cs!$B$9=""),OR(EXACT(cs!$B$10,LEFT(ns!BJ$11 &amp; " ",1)),EXACT(cs!$B$10,LEFT(ns!BJ$12 &amp; " ",1)),EXACT(cs!$B$10,LEFT(ns!BJ$13 &amp; " ",1)),cs!$B$10="")),"RARE",IF(AND(ISBLANK(ns!BJ$11),ISBLANK(ns!BJ$12),ISBLANK(ns!BJ$13)),"UNK",FALSE())))</f>
        <v>1</v>
      </c>
      <c r="BK6" s="52" t="b">
        <f>IF(AND(OR(EXACT(cs!$B$9,ns!BK$11),EXACT(cs!$B$9,ns!BK$12),EXACT(cs!$B$9,ns!BK$13),cs!$B$9=""),OR(EXACT(cs!$B$10,ns!BK$11),EXACT(cs!$B$10,ns!BK$12),EXACT(cs!$B$10,ns!BK$13),cs!$B$10="")),TRUE(),IF(AND(OR(EXACT(cs!$B$9,LEFT(ns!BK$11 &amp; " ",1)),EXACT(cs!$B$9,LEFT(ns!BK$12 &amp; " ",1)),EXACT(cs!$B$9,LEFT(ns!BK$13 &amp; " ",1)),cs!$B$9=""),OR(EXACT(cs!$B$10,LEFT(ns!BK$11 &amp; " ",1)),EXACT(cs!$B$10,LEFT(ns!BK$12 &amp; " ",1)),EXACT(cs!$B$10,LEFT(ns!BK$13 &amp; " ",1)),cs!$B$10="")),"RARE",IF(AND(ISBLANK(ns!BK$11),ISBLANK(ns!BK$12),ISBLANK(ns!BK$13)),"UNK",FALSE())))</f>
        <v>1</v>
      </c>
    </row>
    <row r="7" spans="1:64" x14ac:dyDescent="0.2">
      <c r="A7" t="s">
        <v>950</v>
      </c>
      <c r="B7" s="52" t="b">
        <f>IF(OR(EXACT(cs!$B$11,ns!B$14),EXACT(cs!$B$11,ns!B$15),cs!$B$11=""),TRUE(),IF(OR(EXACT(cs!$B$11,LEFT(ns!B$14 &amp; " ", 1)),EXACT(cs!$B$11,LEFT(ns!B$15 &amp; " ",1))), "RARE", IF(AND(ISBLANK(ns!B$14),ISBLANK(ns!B$15)),"UNK",FALSE())))</f>
        <v>1</v>
      </c>
      <c r="C7" s="52" t="b">
        <f>IF(OR(EXACT(cs!$B$11,ns!C$14),EXACT(cs!$B$11,ns!C$15),cs!$B$11=""),TRUE(),IF(OR(EXACT(cs!$B$11,LEFT(ns!C$14 &amp; " ", 1)),EXACT(cs!$B$11,LEFT(ns!C$15 &amp; " ",1))), "RARE", IF(AND(ISBLANK(ns!C$14),ISBLANK(ns!C$15)),"UNK",FALSE())))</f>
        <v>1</v>
      </c>
      <c r="D7" s="52" t="b">
        <f>IF(OR(EXACT(cs!$B$11,ns!D$14),EXACT(cs!$B$11,ns!D$15),cs!$B$11=""),TRUE(),IF(OR(EXACT(cs!$B$11,LEFT(ns!D$14 &amp; " ", 1)),EXACT(cs!$B$11,LEFT(ns!D$15 &amp; " ",1))), "RARE", IF(AND(ISBLANK(ns!D$14),ISBLANK(ns!D$15)),"UNK",FALSE())))</f>
        <v>1</v>
      </c>
      <c r="E7" s="52" t="b">
        <f>IF(OR(EXACT(cs!$B$11,ns!E$14),EXACT(cs!$B$11,ns!E$15),cs!$B$11=""),TRUE(),IF(OR(EXACT(cs!$B$11,LEFT(ns!E$14 &amp; " ", 1)),EXACT(cs!$B$11,LEFT(ns!E$15 &amp; " ",1))), "RARE", IF(AND(ISBLANK(ns!E$14),ISBLANK(ns!E$15)),"UNK",FALSE())))</f>
        <v>1</v>
      </c>
      <c r="F7" s="52" t="b">
        <f>IF(OR(EXACT(cs!$B$11,ns!F$14),EXACT(cs!$B$11,ns!F$15),cs!$B$11=""),TRUE(),IF(OR(EXACT(cs!$B$11,LEFT(ns!F$14 &amp; " ", 1)),EXACT(cs!$B$11,LEFT(ns!F$15 &amp; " ",1))), "RARE", IF(AND(ISBLANK(ns!F$14),ISBLANK(ns!F$15)),"UNK",FALSE())))</f>
        <v>1</v>
      </c>
      <c r="G7" s="52" t="b">
        <f>IF(OR(EXACT(cs!$B$11,ns!G$14),EXACT(cs!$B$11,ns!G$15),cs!$B$11=""),TRUE(),IF(OR(EXACT(cs!$B$11,LEFT(ns!G$14 &amp; " ", 1)),EXACT(cs!$B$11,LEFT(ns!G$15 &amp; " ",1))), "RARE", IF(AND(ISBLANK(ns!G$14),ISBLANK(ns!G$15)),"UNK",FALSE())))</f>
        <v>1</v>
      </c>
      <c r="H7" s="52" t="b">
        <f>IF(OR(EXACT(cs!$B$11,ns!H$14),EXACT(cs!$B$11,ns!H$15),cs!$B$11=""),TRUE(),IF(OR(EXACT(cs!$B$11,LEFT(ns!H$14 &amp; " ", 1)),EXACT(cs!$B$11,LEFT(ns!H$15 &amp; " ",1))), "RARE", IF(AND(ISBLANK(ns!H$14),ISBLANK(ns!H$15)),"UNK",FALSE())))</f>
        <v>1</v>
      </c>
      <c r="I7" s="52" t="b">
        <f>IF(OR(EXACT(cs!$B$11,ns!I$14),EXACT(cs!$B$11,ns!I$15),cs!$B$11=""),TRUE(),IF(OR(EXACT(cs!$B$11,LEFT(ns!I$14 &amp; " ", 1)),EXACT(cs!$B$11,LEFT(ns!I$15 &amp; " ",1))), "RARE", IF(AND(ISBLANK(ns!I$14),ISBLANK(ns!I$15)),"UNK",FALSE())))</f>
        <v>1</v>
      </c>
      <c r="J7" s="52" t="b">
        <f>IF(OR(EXACT(cs!$B$11,ns!J$14),EXACT(cs!$B$11,ns!J$15),cs!$B$11=""),TRUE(),IF(OR(EXACT(cs!$B$11,LEFT(ns!J$14 &amp; " ", 1)),EXACT(cs!$B$11,LEFT(ns!J$15 &amp; " ",1))), "RARE", IF(AND(ISBLANK(ns!J$14),ISBLANK(ns!J$15)),"UNK",FALSE())))</f>
        <v>1</v>
      </c>
      <c r="K7" s="52" t="b">
        <f>IF(OR(EXACT(cs!$B$11,ns!K$14),EXACT(cs!$B$11,ns!K$15),cs!$B$11=""),TRUE(),IF(OR(EXACT(cs!$B$11,LEFT(ns!K$14 &amp; " ", 1)),EXACT(cs!$B$11,LEFT(ns!K$15 &amp; " ",1))), "RARE", IF(AND(ISBLANK(ns!K$14),ISBLANK(ns!K$15)),"UNK",FALSE())))</f>
        <v>1</v>
      </c>
      <c r="L7" s="52" t="b">
        <f>IF(OR(EXACT(cs!$B$11,ns!L$14),EXACT(cs!$B$11,ns!L$15),cs!$B$11=""),TRUE(),IF(OR(EXACT(cs!$B$11,LEFT(ns!L$14 &amp; " ", 1)),EXACT(cs!$B$11,LEFT(ns!L$15 &amp; " ",1))), "RARE", IF(AND(ISBLANK(ns!L$14),ISBLANK(ns!L$15)),"UNK",FALSE())))</f>
        <v>1</v>
      </c>
      <c r="M7" s="52" t="b">
        <f>IF(OR(EXACT(cs!$B$11,ns!M$14),EXACT(cs!$B$11,ns!M$15),cs!$B$11=""),TRUE(),IF(OR(EXACT(cs!$B$11,LEFT(ns!M$14 &amp; " ", 1)),EXACT(cs!$B$11,LEFT(ns!M$15 &amp; " ",1))), "RARE", IF(AND(ISBLANK(ns!M$14),ISBLANK(ns!M$15)),"UNK",FALSE())))</f>
        <v>1</v>
      </c>
      <c r="N7" s="52" t="b">
        <f>IF(OR(EXACT(cs!$B$11,ns!N$14),EXACT(cs!$B$11,ns!N$15),cs!$B$11=""),TRUE(),IF(OR(EXACT(cs!$B$11,LEFT(ns!N$14 &amp; " ", 1)),EXACT(cs!$B$11,LEFT(ns!N$15 &amp; " ",1))), "RARE", IF(AND(ISBLANK(ns!N$14),ISBLANK(ns!N$15)),"UNK",FALSE())))</f>
        <v>1</v>
      </c>
      <c r="O7" s="52" t="b">
        <f>IF(OR(EXACT(cs!$B$11,ns!O$14),EXACT(cs!$B$11,ns!O$15),cs!$B$11=""),TRUE(),IF(OR(EXACT(cs!$B$11,LEFT(ns!O$14 &amp; " ", 1)),EXACT(cs!$B$11,LEFT(ns!O$15 &amp; " ",1))), "RARE", IF(AND(ISBLANK(ns!O$14),ISBLANK(ns!O$15)),"UNK",FALSE())))</f>
        <v>1</v>
      </c>
      <c r="P7" s="52" t="b">
        <f>IF(OR(EXACT(cs!$B$11,ns!P$14),EXACT(cs!$B$11,ns!P$15),cs!$B$11=""),TRUE(),IF(OR(EXACT(cs!$B$11,LEFT(ns!P$14 &amp; " ", 1)),EXACT(cs!$B$11,LEFT(ns!P$15 &amp; " ",1))), "RARE", IF(AND(ISBLANK(ns!P$14),ISBLANK(ns!P$15)),"UNK",FALSE())))</f>
        <v>1</v>
      </c>
      <c r="Q7" s="52" t="b">
        <f>IF(OR(EXACT(cs!$B$11,ns!Q$14),EXACT(cs!$B$11,ns!Q$15),cs!$B$11=""),TRUE(),IF(OR(EXACT(cs!$B$11,LEFT(ns!Q$14 &amp; " ", 1)),EXACT(cs!$B$11,LEFT(ns!Q$15 &amp; " ",1))), "RARE", IF(AND(ISBLANK(ns!Q$14),ISBLANK(ns!Q$15)),"UNK",FALSE())))</f>
        <v>1</v>
      </c>
      <c r="R7" s="52" t="b">
        <f>IF(OR(EXACT(cs!$B$11,ns!R$14),EXACT(cs!$B$11,ns!R$15),cs!$B$11=""),TRUE(),IF(OR(EXACT(cs!$B$11,LEFT(ns!R$14 &amp; " ", 1)),EXACT(cs!$B$11,LEFT(ns!R$15 &amp; " ",1))), "RARE", IF(AND(ISBLANK(ns!R$14),ISBLANK(ns!R$15)),"UNK",FALSE())))</f>
        <v>1</v>
      </c>
      <c r="S7" s="52" t="b">
        <f>IF(OR(EXACT(cs!$B$11,ns!S$14),EXACT(cs!$B$11,ns!S$15),cs!$B$11=""),TRUE(),IF(OR(EXACT(cs!$B$11,LEFT(ns!S$14 &amp; " ", 1)),EXACT(cs!$B$11,LEFT(ns!S$15 &amp; " ",1))), "RARE", IF(AND(ISBLANK(ns!S$14),ISBLANK(ns!S$15)),"UNK",FALSE())))</f>
        <v>1</v>
      </c>
      <c r="T7" s="52" t="b">
        <f>IF(OR(EXACT(cs!$B$11,ns!T$14),EXACT(cs!$B$11,ns!T$15),cs!$B$11=""),TRUE(),IF(OR(EXACT(cs!$B$11,LEFT(ns!T$14 &amp; " ", 1)),EXACT(cs!$B$11,LEFT(ns!T$15 &amp; " ",1))), "RARE", IF(AND(ISBLANK(ns!T$14),ISBLANK(ns!T$15)),"UNK",FALSE())))</f>
        <v>1</v>
      </c>
      <c r="U7" s="52" t="b">
        <f>IF(OR(EXACT(cs!$B$11,ns!U$14),EXACT(cs!$B$11,ns!U$15),cs!$B$11=""),TRUE(),IF(OR(EXACT(cs!$B$11,LEFT(ns!U$14 &amp; " ", 1)),EXACT(cs!$B$11,LEFT(ns!U$15 &amp; " ",1))), "RARE", IF(AND(ISBLANK(ns!U$14),ISBLANK(ns!U$15)),"UNK",FALSE())))</f>
        <v>1</v>
      </c>
      <c r="V7" s="52" t="b">
        <f>IF(OR(EXACT(cs!$B$11,ns!V$14),EXACT(cs!$B$11,ns!V$15),cs!$B$11=""),TRUE(),IF(OR(EXACT(cs!$B$11,LEFT(ns!V$14 &amp; " ", 1)),EXACT(cs!$B$11,LEFT(ns!V$15 &amp; " ",1))), "RARE", IF(AND(ISBLANK(ns!V$14),ISBLANK(ns!V$15)),"UNK",FALSE())))</f>
        <v>1</v>
      </c>
      <c r="W7" s="52" t="b">
        <f>IF(OR(EXACT(cs!$B$11,ns!W$14),EXACT(cs!$B$11,ns!W$15),cs!$B$11=""),TRUE(),IF(OR(EXACT(cs!$B$11,LEFT(ns!W$14 &amp; " ", 1)),EXACT(cs!$B$11,LEFT(ns!W$15 &amp; " ",1))), "RARE", IF(AND(ISBLANK(ns!W$14),ISBLANK(ns!W$15)),"UNK",FALSE())))</f>
        <v>1</v>
      </c>
      <c r="X7" s="52" t="b">
        <f>IF(OR(EXACT(cs!$B$11,ns!X$14),EXACT(cs!$B$11,ns!X$15),cs!$B$11=""),TRUE(),IF(OR(EXACT(cs!$B$11,LEFT(ns!X$14 &amp; " ", 1)),EXACT(cs!$B$11,LEFT(ns!X$15 &amp; " ",1))), "RARE", IF(AND(ISBLANK(ns!X$14),ISBLANK(ns!X$15)),"UNK",FALSE())))</f>
        <v>1</v>
      </c>
      <c r="Y7" s="52" t="b">
        <f>IF(OR(EXACT(cs!$B$11,ns!Y$14),EXACT(cs!$B$11,ns!Y$15),cs!$B$11=""),TRUE(),IF(OR(EXACT(cs!$B$11,LEFT(ns!Y$14 &amp; " ", 1)),EXACT(cs!$B$11,LEFT(ns!Y$15 &amp; " ",1))), "RARE", IF(AND(ISBLANK(ns!Y$14),ISBLANK(ns!Y$15)),"UNK",FALSE())))</f>
        <v>1</v>
      </c>
      <c r="Z7" s="52" t="b">
        <f>IF(OR(EXACT(cs!$B$11,ns!Z$14),EXACT(cs!$B$11,ns!Z$15),cs!$B$11=""),TRUE(),IF(OR(EXACT(cs!$B$11,LEFT(ns!Z$14 &amp; " ", 1)),EXACT(cs!$B$11,LEFT(ns!Z$15 &amp; " ",1))), "RARE", IF(AND(ISBLANK(ns!Z$14),ISBLANK(ns!Z$15)),"UNK",FALSE())))</f>
        <v>1</v>
      </c>
      <c r="AA7" s="52" t="b">
        <f>IF(OR(EXACT(cs!$B$11,ns!AA$14),EXACT(cs!$B$11,ns!AA$15),cs!$B$11=""),TRUE(),IF(OR(EXACT(cs!$B$11,LEFT(ns!AA$14 &amp; " ", 1)),EXACT(cs!$B$11,LEFT(ns!AA$15 &amp; " ",1))), "RARE", IF(AND(ISBLANK(ns!AA$14),ISBLANK(ns!AA$15)),"UNK",FALSE())))</f>
        <v>1</v>
      </c>
      <c r="AB7" s="52" t="b">
        <f>IF(OR(EXACT(cs!$B$11,ns!AB$14),EXACT(cs!$B$11,ns!AB$15),cs!$B$11=""),TRUE(),IF(OR(EXACT(cs!$B$11,LEFT(ns!AB$14 &amp; " ", 1)),EXACT(cs!$B$11,LEFT(ns!AB$15 &amp; " ",1))), "RARE", IF(AND(ISBLANK(ns!AB$14),ISBLANK(ns!AB$15)),"UNK",FALSE())))</f>
        <v>1</v>
      </c>
      <c r="AC7" s="52" t="b">
        <f>IF(OR(EXACT(cs!$B$11,ns!AC$14),EXACT(cs!$B$11,ns!AC$15),cs!$B$11=""),TRUE(),IF(OR(EXACT(cs!$B$11,LEFT(ns!AC$14 &amp; " ", 1)),EXACT(cs!$B$11,LEFT(ns!AC$15 &amp; " ",1))), "RARE", IF(AND(ISBLANK(ns!AC$14),ISBLANK(ns!AC$15)),"UNK",FALSE())))</f>
        <v>1</v>
      </c>
      <c r="AD7" s="52" t="b">
        <f>IF(OR(EXACT(cs!$B$11,ns!AD$14),EXACT(cs!$B$11,ns!AD$15),cs!$B$11=""),TRUE(),IF(OR(EXACT(cs!$B$11,LEFT(ns!AD$14 &amp; " ", 1)),EXACT(cs!$B$11,LEFT(ns!AD$15 &amp; " ",1))), "RARE", IF(AND(ISBLANK(ns!AD$14),ISBLANK(ns!AD$15)),"UNK",FALSE())))</f>
        <v>1</v>
      </c>
      <c r="AE7" s="52" t="b">
        <f>IF(OR(EXACT(cs!$B$11,ns!AE$14),EXACT(cs!$B$11,ns!AE$15),cs!$B$11=""),TRUE(),IF(OR(EXACT(cs!$B$11,LEFT(ns!AE$14 &amp; " ", 1)),EXACT(cs!$B$11,LEFT(ns!AE$15 &amp; " ",1))), "RARE", IF(AND(ISBLANK(ns!AE$14),ISBLANK(ns!AE$15)),"UNK",FALSE())))</f>
        <v>1</v>
      </c>
      <c r="AF7" s="52" t="b">
        <f>IF(OR(EXACT(cs!$B$11,ns!AF$14),EXACT(cs!$B$11,ns!AF$15),cs!$B$11=""),TRUE(),IF(OR(EXACT(cs!$B$11,LEFT(ns!AF$14 &amp; " ", 1)),EXACT(cs!$B$11,LEFT(ns!AF$15 &amp; " ",1))), "RARE", IF(AND(ISBLANK(ns!AF$14),ISBLANK(ns!AF$15)),"UNK",FALSE())))</f>
        <v>1</v>
      </c>
      <c r="AG7" s="52" t="b">
        <f>IF(OR(EXACT(cs!$B$11,ns!AG$14),EXACT(cs!$B$11,ns!AG$15),cs!$B$11=""),TRUE(),IF(OR(EXACT(cs!$B$11,LEFT(ns!AG$14 &amp; " ", 1)),EXACT(cs!$B$11,LEFT(ns!AG$15 &amp; " ",1))), "RARE", IF(AND(ISBLANK(ns!AG$14),ISBLANK(ns!AG$15)),"UNK",FALSE())))</f>
        <v>1</v>
      </c>
      <c r="AH7" s="52" t="b">
        <f>IF(OR(EXACT(cs!$B$11,ns!AH$14),EXACT(cs!$B$11,ns!AH$15),cs!$B$11=""),TRUE(),IF(OR(EXACT(cs!$B$11,LEFT(ns!AH$14 &amp; " ", 1)),EXACT(cs!$B$11,LEFT(ns!AH$15 &amp; " ",1))), "RARE", IF(AND(ISBLANK(ns!AH$14),ISBLANK(ns!AH$15)),"UNK",FALSE())))</f>
        <v>1</v>
      </c>
      <c r="AI7" s="52" t="b">
        <f>IF(OR(EXACT(cs!$B$11,ns!AI$14),EXACT(cs!$B$11,ns!AI$15),cs!$B$11=""),TRUE(),IF(OR(EXACT(cs!$B$11,LEFT(ns!AI$14 &amp; " ", 1)),EXACT(cs!$B$11,LEFT(ns!AI$15 &amp; " ",1))), "RARE", IF(AND(ISBLANK(ns!AI$14),ISBLANK(ns!AI$15)),"UNK",FALSE())))</f>
        <v>1</v>
      </c>
      <c r="AJ7" s="52" t="b">
        <f>IF(OR(EXACT(cs!$B$11,ns!AJ$14),EXACT(cs!$B$11,ns!AJ$15),cs!$B$11=""),TRUE(),IF(OR(EXACT(cs!$B$11,LEFT(ns!AJ$14 &amp; " ", 1)),EXACT(cs!$B$11,LEFT(ns!AJ$15 &amp; " ",1))), "RARE", IF(AND(ISBLANK(ns!AJ$14),ISBLANK(ns!AJ$15)),"UNK",FALSE())))</f>
        <v>1</v>
      </c>
      <c r="AK7" s="52" t="b">
        <f>IF(OR(EXACT(cs!$B$11,ns!AK$14),EXACT(cs!$B$11,ns!AK$15),cs!$B$11=""),TRUE(),IF(OR(EXACT(cs!$B$11,LEFT(ns!AK$14 &amp; " ", 1)),EXACT(cs!$B$11,LEFT(ns!AK$15 &amp; " ",1))), "RARE", IF(AND(ISBLANK(ns!AK$14),ISBLANK(ns!AK$15)),"UNK",FALSE())))</f>
        <v>1</v>
      </c>
      <c r="AL7" s="52" t="b">
        <f>IF(OR(EXACT(cs!$B$11,ns!AL$14),EXACT(cs!$B$11,ns!AL$15),cs!$B$11=""),TRUE(),IF(OR(EXACT(cs!$B$11,LEFT(ns!AL$14 &amp; " ", 1)),EXACT(cs!$B$11,LEFT(ns!AL$15 &amp; " ",1))), "RARE", IF(AND(ISBLANK(ns!AL$14),ISBLANK(ns!AL$15)),"UNK",FALSE())))</f>
        <v>1</v>
      </c>
      <c r="AM7" s="52" t="b">
        <f>IF(OR(EXACT(cs!$B$11,ns!AM$14),EXACT(cs!$B$11,ns!AM$15),cs!$B$11=""),TRUE(),IF(OR(EXACT(cs!$B$11,LEFT(ns!AM$14 &amp; " ", 1)),EXACT(cs!$B$11,LEFT(ns!AM$15 &amp; " ",1))), "RARE", IF(AND(ISBLANK(ns!AM$14),ISBLANK(ns!AM$15)),"UNK",FALSE())))</f>
        <v>1</v>
      </c>
      <c r="AN7" s="52" t="b">
        <f>IF(OR(EXACT(cs!$B$11,ns!AN$14),EXACT(cs!$B$11,ns!AN$15),cs!$B$11=""),TRUE(),IF(OR(EXACT(cs!$B$11,LEFT(ns!AN$14 &amp; " ", 1)),EXACT(cs!$B$11,LEFT(ns!AN$15 &amp; " ",1))), "RARE", IF(AND(ISBLANK(ns!AN$14),ISBLANK(ns!AN$15)),"UNK",FALSE())))</f>
        <v>1</v>
      </c>
      <c r="AO7" s="52" t="b">
        <f>IF(OR(EXACT(cs!$B$11,ns!AO$14),EXACT(cs!$B$11,ns!AO$15),cs!$B$11=""),TRUE(),IF(OR(EXACT(cs!$B$11,LEFT(ns!AO$14 &amp; " ", 1)),EXACT(cs!$B$11,LEFT(ns!AO$15 &amp; " ",1))), "RARE", IF(AND(ISBLANK(ns!AO$14),ISBLANK(ns!AO$15)),"UNK",FALSE())))</f>
        <v>1</v>
      </c>
      <c r="AP7" s="52" t="b">
        <f>IF(OR(EXACT(cs!$B$11,ns!AP$14),EXACT(cs!$B$11,ns!AP$15),cs!$B$11=""),TRUE(),IF(OR(EXACT(cs!$B$11,LEFT(ns!AP$14 &amp; " ", 1)),EXACT(cs!$B$11,LEFT(ns!AP$15 &amp; " ",1))), "RARE", IF(AND(ISBLANK(ns!AP$14),ISBLANK(ns!AP$15)),"UNK",FALSE())))</f>
        <v>1</v>
      </c>
      <c r="AQ7" s="52" t="b">
        <f>IF(OR(EXACT(cs!$B$11,ns!AQ$14),EXACT(cs!$B$11,ns!AQ$15),cs!$B$11=""),TRUE(),IF(OR(EXACT(cs!$B$11,LEFT(ns!AQ$14 &amp; " ", 1)),EXACT(cs!$B$11,LEFT(ns!AQ$15 &amp; " ",1))), "RARE", IF(AND(ISBLANK(ns!AQ$14),ISBLANK(ns!AQ$15)),"UNK",FALSE())))</f>
        <v>1</v>
      </c>
      <c r="AR7" s="52" t="b">
        <f>IF(OR(EXACT(cs!$B$11,ns!AR$14),EXACT(cs!$B$11,ns!AR$15),cs!$B$11=""),TRUE(),IF(OR(EXACT(cs!$B$11,LEFT(ns!AR$14 &amp; " ", 1)),EXACT(cs!$B$11,LEFT(ns!AR$15 &amp; " ",1))), "RARE", IF(AND(ISBLANK(ns!AR$14),ISBLANK(ns!AR$15)),"UNK",FALSE())))</f>
        <v>1</v>
      </c>
      <c r="AS7" s="52" t="b">
        <f>IF(OR(EXACT(cs!$B$11,ns!AS$14),EXACT(cs!$B$11,ns!AS$15),cs!$B$11=""),TRUE(),IF(OR(EXACT(cs!$B$11,LEFT(ns!AS$14 &amp; " ", 1)),EXACT(cs!$B$11,LEFT(ns!AS$15 &amp; " ",1))), "RARE", IF(AND(ISBLANK(ns!AS$14),ISBLANK(ns!AS$15)),"UNK",FALSE())))</f>
        <v>1</v>
      </c>
      <c r="AT7" s="52" t="b">
        <f>IF(OR(EXACT(cs!$B$11,ns!AT$14),EXACT(cs!$B$11,ns!AT$15),cs!$B$11=""),TRUE(),IF(OR(EXACT(cs!$B$11,LEFT(ns!AT$14 &amp; " ", 1)),EXACT(cs!$B$11,LEFT(ns!AT$15 &amp; " ",1))), "RARE", IF(AND(ISBLANK(ns!AT$14),ISBLANK(ns!AT$15)),"UNK",FALSE())))</f>
        <v>1</v>
      </c>
      <c r="AU7" s="52" t="b">
        <f>IF(OR(EXACT(cs!$B$11,ns!AU$14),EXACT(cs!$B$11,ns!AU$15),cs!$B$11=""),TRUE(),IF(OR(EXACT(cs!$B$11,LEFT(ns!AU$14 &amp; " ", 1)),EXACT(cs!$B$11,LEFT(ns!AU$15 &amp; " ",1))), "RARE", IF(AND(ISBLANK(ns!AU$14),ISBLANK(ns!AU$15)),"UNK",FALSE())))</f>
        <v>1</v>
      </c>
      <c r="AV7" s="52" t="b">
        <f>IF(OR(EXACT(cs!$B$11,ns!AV$14),EXACT(cs!$B$11,ns!AV$15),cs!$B$11=""),TRUE(),IF(OR(EXACT(cs!$B$11,LEFT(ns!AV$14 &amp; " ", 1)),EXACT(cs!$B$11,LEFT(ns!AV$15 &amp; " ",1))), "RARE", IF(AND(ISBLANK(ns!AV$14),ISBLANK(ns!AV$15)),"UNK",FALSE())))</f>
        <v>1</v>
      </c>
      <c r="AW7" s="52" t="b">
        <f>IF(OR(EXACT(cs!$B$11,ns!AW$14),EXACT(cs!$B$11,ns!AW$15),cs!$B$11=""),TRUE(),IF(OR(EXACT(cs!$B$11,LEFT(ns!AW$14 &amp; " ", 1)),EXACT(cs!$B$11,LEFT(ns!AW$15 &amp; " ",1))), "RARE", IF(AND(ISBLANK(ns!AW$14),ISBLANK(ns!AW$15)),"UNK",FALSE())))</f>
        <v>1</v>
      </c>
      <c r="AX7" s="52" t="b">
        <f>IF(OR(EXACT(cs!$B$11,ns!AX$14),EXACT(cs!$B$11,ns!AX$15),cs!$B$11=""),TRUE(),IF(OR(EXACT(cs!$B$11,LEFT(ns!AX$14 &amp; " ", 1)),EXACT(cs!$B$11,LEFT(ns!AX$15 &amp; " ",1))), "RARE", IF(AND(ISBLANK(ns!AX$14),ISBLANK(ns!AX$15)),"UNK",FALSE())))</f>
        <v>1</v>
      </c>
      <c r="AY7" s="52" t="b">
        <f>IF(OR(EXACT(cs!$B$11,ns!AY$14),EXACT(cs!$B$11,ns!AY$15),cs!$B$11=""),TRUE(),IF(OR(EXACT(cs!$B$11,LEFT(ns!AY$14 &amp; " ", 1)),EXACT(cs!$B$11,LEFT(ns!AY$15 &amp; " ",1))), "RARE", IF(AND(ISBLANK(ns!AY$14),ISBLANK(ns!AY$15)),"UNK",FALSE())))</f>
        <v>1</v>
      </c>
      <c r="AZ7" s="52" t="b">
        <f>IF(OR(EXACT(cs!$B$11,ns!AZ$14),EXACT(cs!$B$11,ns!AZ$15),cs!$B$11=""),TRUE(),IF(OR(EXACT(cs!$B$11,LEFT(ns!AZ$14 &amp; " ", 1)),EXACT(cs!$B$11,LEFT(ns!AZ$15 &amp; " ",1))), "RARE", IF(AND(ISBLANK(ns!AZ$14),ISBLANK(ns!AZ$15)),"UNK",FALSE())))</f>
        <v>1</v>
      </c>
      <c r="BA7" s="52" t="b">
        <f>IF(OR(EXACT(cs!$B$11,ns!BA$14),EXACT(cs!$B$11,ns!BA$15),cs!$B$11=""),TRUE(),IF(OR(EXACT(cs!$B$11,LEFT(ns!BA$14 &amp; " ", 1)),EXACT(cs!$B$11,LEFT(ns!BA$15 &amp; " ",1))), "RARE", IF(AND(ISBLANK(ns!BA$14),ISBLANK(ns!BA$15)),"UNK",FALSE())))</f>
        <v>1</v>
      </c>
      <c r="BB7" s="52" t="b">
        <f>IF(OR(EXACT(cs!$B$11,ns!BB$14),EXACT(cs!$B$11,ns!BB$15),cs!$B$11=""),TRUE(),IF(OR(EXACT(cs!$B$11,LEFT(ns!BB$14 &amp; " ", 1)),EXACT(cs!$B$11,LEFT(ns!BB$15 &amp; " ",1))), "RARE", IF(AND(ISBLANK(ns!BB$14),ISBLANK(ns!BB$15)),"UNK",FALSE())))</f>
        <v>1</v>
      </c>
      <c r="BC7" s="52" t="b">
        <f>IF(OR(EXACT(cs!$B$11,ns!BC$14),EXACT(cs!$B$11,ns!BC$15),cs!$B$11=""),TRUE(),IF(OR(EXACT(cs!$B$11,LEFT(ns!BC$14 &amp; " ", 1)),EXACT(cs!$B$11,LEFT(ns!BC$15 &amp; " ",1))), "RARE", IF(AND(ISBLANK(ns!BC$14),ISBLANK(ns!BC$15)),"UNK",FALSE())))</f>
        <v>1</v>
      </c>
      <c r="BD7" s="52" t="b">
        <f>IF(OR(EXACT(cs!$B$11,ns!BD$14),EXACT(cs!$B$11,ns!BD$15),cs!$B$11=""),TRUE(),IF(OR(EXACT(cs!$B$11,LEFT(ns!BD$14 &amp; " ", 1)),EXACT(cs!$B$11,LEFT(ns!BD$15 &amp; " ",1))), "RARE", IF(AND(ISBLANK(ns!BD$14),ISBLANK(ns!BD$15)),"UNK",FALSE())))</f>
        <v>1</v>
      </c>
      <c r="BE7" s="52" t="b">
        <f>IF(OR(EXACT(cs!$B$11,ns!BE$14),EXACT(cs!$B$11,ns!BE$15),cs!$B$11=""),TRUE(),IF(OR(EXACT(cs!$B$11,LEFT(ns!BE$14 &amp; " ", 1)),EXACT(cs!$B$11,LEFT(ns!BE$15 &amp; " ",1))), "RARE", IF(AND(ISBLANK(ns!BE$14),ISBLANK(ns!BE$15)),"UNK",FALSE())))</f>
        <v>1</v>
      </c>
      <c r="BF7" s="52" t="b">
        <f>IF(OR(EXACT(cs!$B$11,ns!BF$14),EXACT(cs!$B$11,ns!BF$15),cs!$B$11=""),TRUE(),IF(OR(EXACT(cs!$B$11,LEFT(ns!BF$14 &amp; " ", 1)),EXACT(cs!$B$11,LEFT(ns!BF$15 &amp; " ",1))), "RARE", IF(AND(ISBLANK(ns!BF$14),ISBLANK(ns!BF$15)),"UNK",FALSE())))</f>
        <v>1</v>
      </c>
      <c r="BG7" s="52" t="b">
        <f>IF(OR(EXACT(cs!$B$11,ns!BG$14),EXACT(cs!$B$11,ns!BG$15),cs!$B$11=""),TRUE(),IF(OR(EXACT(cs!$B$11,LEFT(ns!BG$14 &amp; " ", 1)),EXACT(cs!$B$11,LEFT(ns!BG$15 &amp; " ",1))), "RARE", IF(AND(ISBLANK(ns!BG$14),ISBLANK(ns!BG$15)),"UNK",FALSE())))</f>
        <v>1</v>
      </c>
      <c r="BH7" s="52" t="b">
        <f>IF(OR(EXACT(cs!$B$11,ns!BH$14),EXACT(cs!$B$11,ns!BH$15),cs!$B$11=""),TRUE(),IF(OR(EXACT(cs!$B$11,LEFT(ns!BH$14 &amp; " ", 1)),EXACT(cs!$B$11,LEFT(ns!BH$15 &amp; " ",1))), "RARE", IF(AND(ISBLANK(ns!BH$14),ISBLANK(ns!BH$15)),"UNK",FALSE())))</f>
        <v>1</v>
      </c>
      <c r="BI7" s="52" t="b">
        <f>IF(OR(EXACT(cs!$B$11,ns!BI$14),EXACT(cs!$B$11,ns!BI$15),cs!$B$11=""),TRUE(),IF(OR(EXACT(cs!$B$11,LEFT(ns!BI$14 &amp; " ", 1)),EXACT(cs!$B$11,LEFT(ns!BI$15 &amp; " ",1))), "RARE", IF(AND(ISBLANK(ns!BI$14),ISBLANK(ns!BI$15)),"UNK",FALSE())))</f>
        <v>1</v>
      </c>
      <c r="BJ7" s="52" t="b">
        <f>IF(OR(EXACT(cs!$B$11,ns!BJ$14),EXACT(cs!$B$11,ns!BJ$15),cs!$B$11=""),TRUE(),IF(OR(EXACT(cs!$B$11,LEFT(ns!BJ$14 &amp; " ", 1)),EXACT(cs!$B$11,LEFT(ns!BJ$15 &amp; " ",1))), "RARE", IF(AND(ISBLANK(ns!BJ$14),ISBLANK(ns!BJ$15)),"UNK",FALSE())))</f>
        <v>1</v>
      </c>
      <c r="BK7" s="52" t="b">
        <f>IF(OR(EXACT(cs!$B$11,ns!BK$14),EXACT(cs!$B$11,ns!BK$15),cs!$B$11=""),TRUE(),IF(OR(EXACT(cs!$B$11,LEFT(ns!BK$14 &amp; " ", 1)),EXACT(cs!$B$11,LEFT(ns!BK$15 &amp; " ",1))), "RARE", IF(AND(ISBLANK(ns!BK$14),ISBLANK(ns!BK$15)),"UNK",FALSE())))</f>
        <v>1</v>
      </c>
    </row>
    <row r="8" spans="1:64" x14ac:dyDescent="0.2">
      <c r="A8" t="s">
        <v>951</v>
      </c>
      <c r="B8" s="52" t="b">
        <f>IF(OR(EXACT(cs!B$12,ns!$B$16),EXACT(cs!B$12,ns!$B$17),cs!B$12=""),TRUE(),IF(OR(EXACT(cs!B$12,LEFT(ns!$B$16 &amp; " ",1)),EXACT(cs!B$12,LEFT(ns!$B$17 &amp; " ",1))),"RARE",IF(AND(ISBLANK(ns!B$16),ISBLANK(ns!B$17)),"UNK",FALSE())))</f>
        <v>1</v>
      </c>
      <c r="C8" s="52" t="b">
        <f>IF(OR(EXACT(cs!C$12,ns!$B$16),EXACT(cs!C$12,ns!$B$17),cs!C$12=""),TRUE(),IF(OR(EXACT(cs!C$12,LEFT(ns!$B$16 &amp; " ",1)),EXACT(cs!C$12,LEFT(ns!$B$17 &amp; " ",1))),"RARE",IF(AND(ISBLANK(ns!C$16),ISBLANK(ns!C$17)),"UNK",FALSE())))</f>
        <v>1</v>
      </c>
      <c r="D8" s="52" t="b">
        <f>IF(OR(EXACT(cs!D$12,ns!$B$16),EXACT(cs!D$12,ns!$B$17),cs!D$12=""),TRUE(),IF(OR(EXACT(cs!D$12,LEFT(ns!$B$16 &amp; " ",1)),EXACT(cs!D$12,LEFT(ns!$B$17 &amp; " ",1))),"RARE",IF(AND(ISBLANK(ns!D$16),ISBLANK(ns!D$17)),"UNK",FALSE())))</f>
        <v>1</v>
      </c>
      <c r="E8" s="52" t="b">
        <f>IF(OR(EXACT(cs!E$12,ns!$B$16),EXACT(cs!E$12,ns!$B$17),cs!E$12=""),TRUE(),IF(OR(EXACT(cs!E$12,LEFT(ns!$B$16 &amp; " ",1)),EXACT(cs!E$12,LEFT(ns!$B$17 &amp; " ",1))),"RARE",IF(AND(ISBLANK(ns!E$16),ISBLANK(ns!E$17)),"UNK",FALSE())))</f>
        <v>1</v>
      </c>
      <c r="F8" s="52" t="b">
        <f>IF(OR(EXACT(cs!F$12,ns!$B$16),EXACT(cs!F$12,ns!$B$17),cs!F$12=""),TRUE(),IF(OR(EXACT(cs!F$12,LEFT(ns!$B$16 &amp; " ",1)),EXACT(cs!F$12,LEFT(ns!$B$17 &amp; " ",1))),"RARE",IF(AND(ISBLANK(ns!F$16),ISBLANK(ns!F$17)),"UNK",FALSE())))</f>
        <v>1</v>
      </c>
      <c r="G8" s="52" t="b">
        <f>IF(OR(EXACT(cs!G$12,ns!$B$16),EXACT(cs!G$12,ns!$B$17),cs!G$12=""),TRUE(),IF(OR(EXACT(cs!G$12,LEFT(ns!$B$16 &amp; " ",1)),EXACT(cs!G$12,LEFT(ns!$B$17 &amp; " ",1))),"RARE",IF(AND(ISBLANK(ns!G$16),ISBLANK(ns!G$17)),"UNK",FALSE())))</f>
        <v>1</v>
      </c>
      <c r="H8" s="52" t="b">
        <f>IF(OR(EXACT(cs!H$12,ns!$B$16),EXACT(cs!H$12,ns!$B$17),cs!H$12=""),TRUE(),IF(OR(EXACT(cs!H$12,LEFT(ns!$B$16 &amp; " ",1)),EXACT(cs!H$12,LEFT(ns!$B$17 &amp; " ",1))),"RARE",IF(AND(ISBLANK(ns!H$16),ISBLANK(ns!H$17)),"UNK",FALSE())))</f>
        <v>1</v>
      </c>
      <c r="I8" s="52" t="b">
        <f>IF(OR(EXACT(cs!I$12,ns!$B$16),EXACT(cs!I$12,ns!$B$17),cs!I$12=""),TRUE(),IF(OR(EXACT(cs!I$12,LEFT(ns!$B$16 &amp; " ",1)),EXACT(cs!I$12,LEFT(ns!$B$17 &amp; " ",1))),"RARE",IF(AND(ISBLANK(ns!I$16),ISBLANK(ns!I$17)),"UNK",FALSE())))</f>
        <v>1</v>
      </c>
      <c r="J8" s="52" t="b">
        <f>IF(OR(EXACT(cs!J$12,ns!$B$16),EXACT(cs!J$12,ns!$B$17),cs!J$12=""),TRUE(),IF(OR(EXACT(cs!J$12,LEFT(ns!$B$16 &amp; " ",1)),EXACT(cs!J$12,LEFT(ns!$B$17 &amp; " ",1))),"RARE",IF(AND(ISBLANK(ns!J$16),ISBLANK(ns!J$17)),"UNK",FALSE())))</f>
        <v>1</v>
      </c>
      <c r="K8" s="52" t="b">
        <f>IF(OR(EXACT(cs!K$12,ns!$B$16),EXACT(cs!K$12,ns!$B$17),cs!K$12=""),TRUE(),IF(OR(EXACT(cs!K$12,LEFT(ns!$B$16 &amp; " ",1)),EXACT(cs!K$12,LEFT(ns!$B$17 &amp; " ",1))),"RARE",IF(AND(ISBLANK(ns!K$16),ISBLANK(ns!K$17)),"UNK",FALSE())))</f>
        <v>1</v>
      </c>
      <c r="L8" s="52" t="b">
        <f>IF(OR(EXACT(cs!L$12,ns!$B$16),EXACT(cs!L$12,ns!$B$17),cs!L$12=""),TRUE(),IF(OR(EXACT(cs!L$12,LEFT(ns!$B$16 &amp; " ",1)),EXACT(cs!L$12,LEFT(ns!$B$17 &amp; " ",1))),"RARE",IF(AND(ISBLANK(ns!L$16),ISBLANK(ns!L$17)),"UNK",FALSE())))</f>
        <v>1</v>
      </c>
      <c r="M8" s="52" t="b">
        <f>IF(OR(EXACT(cs!M$12,ns!$B$16),EXACT(cs!M$12,ns!$B$17),cs!M$12=""),TRUE(),IF(OR(EXACT(cs!M$12,LEFT(ns!$B$16 &amp; " ",1)),EXACT(cs!M$12,LEFT(ns!$B$17 &amp; " ",1))),"RARE",IF(AND(ISBLANK(ns!M$16),ISBLANK(ns!M$17)),"UNK",FALSE())))</f>
        <v>1</v>
      </c>
      <c r="N8" s="52" t="b">
        <f>IF(OR(EXACT(cs!N$12,ns!$B$16),EXACT(cs!N$12,ns!$B$17),cs!N$12=""),TRUE(),IF(OR(EXACT(cs!N$12,LEFT(ns!$B$16 &amp; " ",1)),EXACT(cs!N$12,LEFT(ns!$B$17 &amp; " ",1))),"RARE",IF(AND(ISBLANK(ns!N$16),ISBLANK(ns!N$17)),"UNK",FALSE())))</f>
        <v>1</v>
      </c>
      <c r="O8" s="52" t="b">
        <f>IF(OR(EXACT(cs!O$12,ns!$B$16),EXACT(cs!O$12,ns!$B$17),cs!O$12=""),TRUE(),IF(OR(EXACT(cs!O$12,LEFT(ns!$B$16 &amp; " ",1)),EXACT(cs!O$12,LEFT(ns!$B$17 &amp; " ",1))),"RARE",IF(AND(ISBLANK(ns!O$16),ISBLANK(ns!O$17)),"UNK",FALSE())))</f>
        <v>1</v>
      </c>
      <c r="P8" s="52" t="b">
        <f>IF(OR(EXACT(cs!P$12,ns!$B$16),EXACT(cs!P$12,ns!$B$17),cs!P$12=""),TRUE(),IF(OR(EXACT(cs!P$12,LEFT(ns!$B$16 &amp; " ",1)),EXACT(cs!P$12,LEFT(ns!$B$17 &amp; " ",1))),"RARE",IF(AND(ISBLANK(ns!P$16),ISBLANK(ns!P$17)),"UNK",FALSE())))</f>
        <v>1</v>
      </c>
      <c r="Q8" s="52" t="b">
        <f>IF(OR(EXACT(cs!Q$12,ns!$B$16),EXACT(cs!Q$12,ns!$B$17),cs!Q$12=""),TRUE(),IF(OR(EXACT(cs!Q$12,LEFT(ns!$B$16 &amp; " ",1)),EXACT(cs!Q$12,LEFT(ns!$B$17 &amp; " ",1))),"RARE",IF(AND(ISBLANK(ns!Q$16),ISBLANK(ns!Q$17)),"UNK",FALSE())))</f>
        <v>1</v>
      </c>
      <c r="R8" s="52" t="b">
        <f>IF(OR(EXACT(cs!R$12,ns!$B$16),EXACT(cs!R$12,ns!$B$17),cs!R$12=""),TRUE(),IF(OR(EXACT(cs!R$12,LEFT(ns!$B$16 &amp; " ",1)),EXACT(cs!R$12,LEFT(ns!$B$17 &amp; " ",1))),"RARE",IF(AND(ISBLANK(ns!R$16),ISBLANK(ns!R$17)),"UNK",FALSE())))</f>
        <v>1</v>
      </c>
      <c r="S8" s="52" t="b">
        <f>IF(OR(EXACT(cs!S$12,ns!$B$16),EXACT(cs!S$12,ns!$B$17),cs!S$12=""),TRUE(),IF(OR(EXACT(cs!S$12,LEFT(ns!$B$16 &amp; " ",1)),EXACT(cs!S$12,LEFT(ns!$B$17 &amp; " ",1))),"RARE",IF(AND(ISBLANK(ns!S$16),ISBLANK(ns!S$17)),"UNK",FALSE())))</f>
        <v>1</v>
      </c>
      <c r="T8" s="52" t="b">
        <f>IF(OR(EXACT(cs!T$12,ns!$B$16),EXACT(cs!T$12,ns!$B$17),cs!T$12=""),TRUE(),IF(OR(EXACT(cs!T$12,LEFT(ns!$B$16 &amp; " ",1)),EXACT(cs!T$12,LEFT(ns!$B$17 &amp; " ",1))),"RARE",IF(AND(ISBLANK(ns!T$16),ISBLANK(ns!T$17)),"UNK",FALSE())))</f>
        <v>1</v>
      </c>
      <c r="U8" s="52" t="b">
        <f>IF(OR(EXACT(cs!U$12,ns!$B$16),EXACT(cs!U$12,ns!$B$17),cs!U$12=""),TRUE(),IF(OR(EXACT(cs!U$12,LEFT(ns!$B$16 &amp; " ",1)),EXACT(cs!U$12,LEFT(ns!$B$17 &amp; " ",1))),"RARE",IF(AND(ISBLANK(ns!U$16),ISBLANK(ns!U$17)),"UNK",FALSE())))</f>
        <v>1</v>
      </c>
      <c r="V8" s="52" t="b">
        <f>IF(OR(EXACT(cs!V$12,ns!$B$16),EXACT(cs!V$12,ns!$B$17),cs!V$12=""),TRUE(),IF(OR(EXACT(cs!V$12,LEFT(ns!$B$16 &amp; " ",1)),EXACT(cs!V$12,LEFT(ns!$B$17 &amp; " ",1))),"RARE",IF(AND(ISBLANK(ns!V$16),ISBLANK(ns!V$17)),"UNK",FALSE())))</f>
        <v>1</v>
      </c>
      <c r="W8" s="52" t="b">
        <f>IF(OR(EXACT(cs!W$12,ns!$B$16),EXACT(cs!W$12,ns!$B$17),cs!W$12=""),TRUE(),IF(OR(EXACT(cs!W$12,LEFT(ns!$B$16 &amp; " ",1)),EXACT(cs!W$12,LEFT(ns!$B$17 &amp; " ",1))),"RARE",IF(AND(ISBLANK(ns!W$16),ISBLANK(ns!W$17)),"UNK",FALSE())))</f>
        <v>1</v>
      </c>
      <c r="X8" s="52" t="b">
        <f>IF(OR(EXACT(cs!X$12,ns!$B$16),EXACT(cs!X$12,ns!$B$17),cs!X$12=""),TRUE(),IF(OR(EXACT(cs!X$12,LEFT(ns!$B$16 &amp; " ",1)),EXACT(cs!X$12,LEFT(ns!$B$17 &amp; " ",1))),"RARE",IF(AND(ISBLANK(ns!X$16),ISBLANK(ns!X$17)),"UNK",FALSE())))</f>
        <v>1</v>
      </c>
      <c r="Y8" s="52" t="b">
        <f>IF(OR(EXACT(cs!Y$12,ns!$B$16),EXACT(cs!Y$12,ns!$B$17),cs!Y$12=""),TRUE(),IF(OR(EXACT(cs!Y$12,LEFT(ns!$B$16 &amp; " ",1)),EXACT(cs!Y$12,LEFT(ns!$B$17 &amp; " ",1))),"RARE",IF(AND(ISBLANK(ns!Y$16),ISBLANK(ns!Y$17)),"UNK",FALSE())))</f>
        <v>1</v>
      </c>
      <c r="Z8" s="52" t="b">
        <f>IF(OR(EXACT(cs!Z$12,ns!$B$16),EXACT(cs!Z$12,ns!$B$17),cs!Z$12=""),TRUE(),IF(OR(EXACT(cs!Z$12,LEFT(ns!$B$16 &amp; " ",1)),EXACT(cs!Z$12,LEFT(ns!$B$17 &amp; " ",1))),"RARE",IF(AND(ISBLANK(ns!Z$16),ISBLANK(ns!Z$17)),"UNK",FALSE())))</f>
        <v>1</v>
      </c>
      <c r="AA8" s="52" t="b">
        <f>IF(OR(EXACT(cs!AA$12,ns!$B$16),EXACT(cs!AA$12,ns!$B$17),cs!AA$12=""),TRUE(),IF(OR(EXACT(cs!AA$12,LEFT(ns!$B$16 &amp; " ",1)),EXACT(cs!AA$12,LEFT(ns!$B$17 &amp; " ",1))),"RARE",IF(AND(ISBLANK(ns!AA$16),ISBLANK(ns!AA$17)),"UNK",FALSE())))</f>
        <v>1</v>
      </c>
      <c r="AB8" s="52" t="b">
        <f>IF(OR(EXACT(cs!AB$12,ns!$B$16),EXACT(cs!AB$12,ns!$B$17),cs!AB$12=""),TRUE(),IF(OR(EXACT(cs!AB$12,LEFT(ns!$B$16 &amp; " ",1)),EXACT(cs!AB$12,LEFT(ns!$B$17 &amp; " ",1))),"RARE",IF(AND(ISBLANK(ns!AB$16),ISBLANK(ns!AB$17)),"UNK",FALSE())))</f>
        <v>1</v>
      </c>
      <c r="AC8" s="52" t="b">
        <f>IF(OR(EXACT(cs!AC$12,ns!$B$16),EXACT(cs!AC$12,ns!$B$17),cs!AC$12=""),TRUE(),IF(OR(EXACT(cs!AC$12,LEFT(ns!$B$16 &amp; " ",1)),EXACT(cs!AC$12,LEFT(ns!$B$17 &amp; " ",1))),"RARE",IF(AND(ISBLANK(ns!AC$16),ISBLANK(ns!AC$17)),"UNK",FALSE())))</f>
        <v>1</v>
      </c>
      <c r="AD8" s="52" t="b">
        <f>IF(OR(EXACT(cs!AD$12,ns!$B$16),EXACT(cs!AD$12,ns!$B$17),cs!AD$12=""),TRUE(),IF(OR(EXACT(cs!AD$12,LEFT(ns!$B$16 &amp; " ",1)),EXACT(cs!AD$12,LEFT(ns!$B$17 &amp; " ",1))),"RARE",IF(AND(ISBLANK(ns!AD$16),ISBLANK(ns!AD$17)),"UNK",FALSE())))</f>
        <v>1</v>
      </c>
      <c r="AE8" s="52" t="b">
        <f>IF(OR(EXACT(cs!AE$12,ns!$B$16),EXACT(cs!AE$12,ns!$B$17),cs!AE$12=""),TRUE(),IF(OR(EXACT(cs!AE$12,LEFT(ns!$B$16 &amp; " ",1)),EXACT(cs!AE$12,LEFT(ns!$B$17 &amp; " ",1))),"RARE",IF(AND(ISBLANK(ns!AE$16),ISBLANK(ns!AE$17)),"UNK",FALSE())))</f>
        <v>1</v>
      </c>
      <c r="AF8" s="52" t="b">
        <f>IF(OR(EXACT(cs!AF$12,ns!$B$16),EXACT(cs!AF$12,ns!$B$17),cs!AF$12=""),TRUE(),IF(OR(EXACT(cs!AF$12,LEFT(ns!$B$16 &amp; " ",1)),EXACT(cs!AF$12,LEFT(ns!$B$17 &amp; " ",1))),"RARE",IF(AND(ISBLANK(ns!AF$16),ISBLANK(ns!AF$17)),"UNK",FALSE())))</f>
        <v>1</v>
      </c>
      <c r="AG8" s="52" t="b">
        <f>IF(OR(EXACT(cs!AG$12,ns!$B$16),EXACT(cs!AG$12,ns!$B$17),cs!AG$12=""),TRUE(),IF(OR(EXACT(cs!AG$12,LEFT(ns!$B$16 &amp; " ",1)),EXACT(cs!AG$12,LEFT(ns!$B$17 &amp; " ",1))),"RARE",IF(AND(ISBLANK(ns!AG$16),ISBLANK(ns!AG$17)),"UNK",FALSE())))</f>
        <v>1</v>
      </c>
      <c r="AH8" s="52" t="b">
        <f>IF(OR(EXACT(cs!AH$12,ns!$B$16),EXACT(cs!AH$12,ns!$B$17),cs!AH$12=""),TRUE(),IF(OR(EXACT(cs!AH$12,LEFT(ns!$B$16 &amp; " ",1)),EXACT(cs!AH$12,LEFT(ns!$B$17 &amp; " ",1))),"RARE",IF(AND(ISBLANK(ns!AH$16),ISBLANK(ns!AH$17)),"UNK",FALSE())))</f>
        <v>1</v>
      </c>
      <c r="AI8" s="52" t="b">
        <f>IF(OR(EXACT(cs!AI$12,ns!$B$16),EXACT(cs!AI$12,ns!$B$17),cs!AI$12=""),TRUE(),IF(OR(EXACT(cs!AI$12,LEFT(ns!$B$16 &amp; " ",1)),EXACT(cs!AI$12,LEFT(ns!$B$17 &amp; " ",1))),"RARE",IF(AND(ISBLANK(ns!AI$16),ISBLANK(ns!AI$17)),"UNK",FALSE())))</f>
        <v>1</v>
      </c>
      <c r="AJ8" s="52" t="b">
        <f>IF(OR(EXACT(cs!AJ$12,ns!$B$16),EXACT(cs!AJ$12,ns!$B$17),cs!AJ$12=""),TRUE(),IF(OR(EXACT(cs!AJ$12,LEFT(ns!$B$16 &amp; " ",1)),EXACT(cs!AJ$12,LEFT(ns!$B$17 &amp; " ",1))),"RARE",IF(AND(ISBLANK(ns!AJ$16),ISBLANK(ns!AJ$17)),"UNK",FALSE())))</f>
        <v>1</v>
      </c>
      <c r="AK8" s="52" t="b">
        <f>IF(OR(EXACT(cs!AK$12,ns!$B$16),EXACT(cs!AK$12,ns!$B$17),cs!AK$12=""),TRUE(),IF(OR(EXACT(cs!AK$12,LEFT(ns!$B$16 &amp; " ",1)),EXACT(cs!AK$12,LEFT(ns!$B$17 &amp; " ",1))),"RARE",IF(AND(ISBLANK(ns!AK$16),ISBLANK(ns!AK$17)),"UNK",FALSE())))</f>
        <v>1</v>
      </c>
      <c r="AL8" s="52" t="b">
        <f>IF(OR(EXACT(cs!AL$12,ns!$B$16),EXACT(cs!AL$12,ns!$B$17),cs!AL$12=""),TRUE(),IF(OR(EXACT(cs!AL$12,LEFT(ns!$B$16 &amp; " ",1)),EXACT(cs!AL$12,LEFT(ns!$B$17 &amp; " ",1))),"RARE",IF(AND(ISBLANK(ns!AL$16),ISBLANK(ns!AL$17)),"UNK",FALSE())))</f>
        <v>1</v>
      </c>
      <c r="AM8" s="52" t="b">
        <f>IF(OR(EXACT(cs!AM$12,ns!$B$16),EXACT(cs!AM$12,ns!$B$17),cs!AM$12=""),TRUE(),IF(OR(EXACT(cs!AM$12,LEFT(ns!$B$16 &amp; " ",1)),EXACT(cs!AM$12,LEFT(ns!$B$17 &amp; " ",1))),"RARE",IF(AND(ISBLANK(ns!AM$16),ISBLANK(ns!AM$17)),"UNK",FALSE())))</f>
        <v>1</v>
      </c>
      <c r="AN8" s="52" t="b">
        <f>IF(OR(EXACT(cs!AN$12,ns!$B$16),EXACT(cs!AN$12,ns!$B$17),cs!AN$12=""),TRUE(),IF(OR(EXACT(cs!AN$12,LEFT(ns!$B$16 &amp; " ",1)),EXACT(cs!AN$12,LEFT(ns!$B$17 &amp; " ",1))),"RARE",IF(AND(ISBLANK(ns!AN$16),ISBLANK(ns!AN$17)),"UNK",FALSE())))</f>
        <v>1</v>
      </c>
      <c r="AO8" s="52" t="b">
        <f>IF(OR(EXACT(cs!AO$12,ns!$B$16),EXACT(cs!AO$12,ns!$B$17),cs!AO$12=""),TRUE(),IF(OR(EXACT(cs!AO$12,LEFT(ns!$B$16 &amp; " ",1)),EXACT(cs!AO$12,LEFT(ns!$B$17 &amp; " ",1))),"RARE",IF(AND(ISBLANK(ns!AO$16),ISBLANK(ns!AO$17)),"UNK",FALSE())))</f>
        <v>1</v>
      </c>
      <c r="AP8" s="52" t="b">
        <f>IF(OR(EXACT(cs!AP$12,ns!$B$16),EXACT(cs!AP$12,ns!$B$17),cs!AP$12=""),TRUE(),IF(OR(EXACT(cs!AP$12,LEFT(ns!$B$16 &amp; " ",1)),EXACT(cs!AP$12,LEFT(ns!$B$17 &amp; " ",1))),"RARE",IF(AND(ISBLANK(ns!AP$16),ISBLANK(ns!AP$17)),"UNK",FALSE())))</f>
        <v>1</v>
      </c>
      <c r="AQ8" s="52" t="b">
        <f>IF(OR(EXACT(cs!AQ$12,ns!$B$16),EXACT(cs!AQ$12,ns!$B$17),cs!AQ$12=""),TRUE(),IF(OR(EXACT(cs!AQ$12,LEFT(ns!$B$16 &amp; " ",1)),EXACT(cs!AQ$12,LEFT(ns!$B$17 &amp; " ",1))),"RARE",IF(AND(ISBLANK(ns!AQ$16),ISBLANK(ns!AQ$17)),"UNK",FALSE())))</f>
        <v>1</v>
      </c>
      <c r="AR8" s="52" t="b">
        <f>IF(OR(EXACT(cs!AR$12,ns!$B$16),EXACT(cs!AR$12,ns!$B$17),cs!AR$12=""),TRUE(),IF(OR(EXACT(cs!AR$12,LEFT(ns!$B$16 &amp; " ",1)),EXACT(cs!AR$12,LEFT(ns!$B$17 &amp; " ",1))),"RARE",IF(AND(ISBLANK(ns!AR$16),ISBLANK(ns!AR$17)),"UNK",FALSE())))</f>
        <v>1</v>
      </c>
      <c r="AS8" s="52" t="b">
        <f>IF(OR(EXACT(cs!AS$12,ns!$B$16),EXACT(cs!AS$12,ns!$B$17),cs!AS$12=""),TRUE(),IF(OR(EXACT(cs!AS$12,LEFT(ns!$B$16 &amp; " ",1)),EXACT(cs!AS$12,LEFT(ns!$B$17 &amp; " ",1))),"RARE",IF(AND(ISBLANK(ns!AS$16),ISBLANK(ns!AS$17)),"UNK",FALSE())))</f>
        <v>1</v>
      </c>
      <c r="AT8" s="52" t="b">
        <f>IF(OR(EXACT(cs!AT$12,ns!$B$16),EXACT(cs!AT$12,ns!$B$17),cs!AT$12=""),TRUE(),IF(OR(EXACT(cs!AT$12,LEFT(ns!$B$16 &amp; " ",1)),EXACT(cs!AT$12,LEFT(ns!$B$17 &amp; " ",1))),"RARE",IF(AND(ISBLANK(ns!AT$16),ISBLANK(ns!AT$17)),"UNK",FALSE())))</f>
        <v>1</v>
      </c>
      <c r="AU8" s="52" t="b">
        <f>IF(OR(EXACT(cs!AU$12,ns!$B$16),EXACT(cs!AU$12,ns!$B$17),cs!AU$12=""),TRUE(),IF(OR(EXACT(cs!AU$12,LEFT(ns!$B$16 &amp; " ",1)),EXACT(cs!AU$12,LEFT(ns!$B$17 &amp; " ",1))),"RARE",IF(AND(ISBLANK(ns!AU$16),ISBLANK(ns!AU$17)),"UNK",FALSE())))</f>
        <v>1</v>
      </c>
      <c r="AV8" s="52" t="b">
        <f>IF(OR(EXACT(cs!AV$12,ns!$B$16),EXACT(cs!AV$12,ns!$B$17),cs!AV$12=""),TRUE(),IF(OR(EXACT(cs!AV$12,LEFT(ns!$B$16 &amp; " ",1)),EXACT(cs!AV$12,LEFT(ns!$B$17 &amp; " ",1))),"RARE",IF(AND(ISBLANK(ns!AV$16),ISBLANK(ns!AV$17)),"UNK",FALSE())))</f>
        <v>1</v>
      </c>
      <c r="AW8" s="52" t="b">
        <f>IF(OR(EXACT(cs!AW$12,ns!$B$16),EXACT(cs!AW$12,ns!$B$17),cs!AW$12=""),TRUE(),IF(OR(EXACT(cs!AW$12,LEFT(ns!$B$16 &amp; " ",1)),EXACT(cs!AW$12,LEFT(ns!$B$17 &amp; " ",1))),"RARE",IF(AND(ISBLANK(ns!AW$16),ISBLANK(ns!AW$17)),"UNK",FALSE())))</f>
        <v>1</v>
      </c>
      <c r="AX8" s="52" t="b">
        <f>IF(OR(EXACT(cs!AX$12,ns!$B$16),EXACT(cs!AX$12,ns!$B$17),cs!AX$12=""),TRUE(),IF(OR(EXACT(cs!AX$12,LEFT(ns!$B$16 &amp; " ",1)),EXACT(cs!AX$12,LEFT(ns!$B$17 &amp; " ",1))),"RARE",IF(AND(ISBLANK(ns!AX$16),ISBLANK(ns!AX$17)),"UNK",FALSE())))</f>
        <v>1</v>
      </c>
      <c r="AY8" s="52" t="b">
        <f>IF(OR(EXACT(cs!AY$12,ns!$B$16),EXACT(cs!AY$12,ns!$B$17),cs!AY$12=""),TRUE(),IF(OR(EXACT(cs!AY$12,LEFT(ns!$B$16 &amp; " ",1)),EXACT(cs!AY$12,LEFT(ns!$B$17 &amp; " ",1))),"RARE",IF(AND(ISBLANK(ns!AY$16),ISBLANK(ns!AY$17)),"UNK",FALSE())))</f>
        <v>1</v>
      </c>
      <c r="AZ8" s="52" t="b">
        <f>IF(OR(EXACT(cs!AZ$12,ns!$B$16),EXACT(cs!AZ$12,ns!$B$17),cs!AZ$12=""),TRUE(),IF(OR(EXACT(cs!AZ$12,LEFT(ns!$B$16 &amp; " ",1)),EXACT(cs!AZ$12,LEFT(ns!$B$17 &amp; " ",1))),"RARE",IF(AND(ISBLANK(ns!AZ$16),ISBLANK(ns!AZ$17)),"UNK",FALSE())))</f>
        <v>1</v>
      </c>
      <c r="BA8" s="52" t="b">
        <f>IF(OR(EXACT(cs!BA$12,ns!$B$16),EXACT(cs!BA$12,ns!$B$17),cs!BA$12=""),TRUE(),IF(OR(EXACT(cs!BA$12,LEFT(ns!$B$16 &amp; " ",1)),EXACT(cs!BA$12,LEFT(ns!$B$17 &amp; " ",1))),"RARE",IF(AND(ISBLANK(ns!BA$16),ISBLANK(ns!BA$17)),"UNK",FALSE())))</f>
        <v>1</v>
      </c>
      <c r="BB8" s="52" t="b">
        <f>IF(OR(EXACT(cs!BB$12,ns!$B$16),EXACT(cs!BB$12,ns!$B$17),cs!BB$12=""),TRUE(),IF(OR(EXACT(cs!BB$12,LEFT(ns!$B$16 &amp; " ",1)),EXACT(cs!BB$12,LEFT(ns!$B$17 &amp; " ",1))),"RARE",IF(AND(ISBLANK(ns!BB$16),ISBLANK(ns!BB$17)),"UNK",FALSE())))</f>
        <v>1</v>
      </c>
      <c r="BC8" s="52" t="b">
        <f>IF(OR(EXACT(cs!BC$12,ns!$B$16),EXACT(cs!BC$12,ns!$B$17),cs!BC$12=""),TRUE(),IF(OR(EXACT(cs!BC$12,LEFT(ns!$B$16 &amp; " ",1)),EXACT(cs!BC$12,LEFT(ns!$B$17 &amp; " ",1))),"RARE",IF(AND(ISBLANK(ns!BC$16),ISBLANK(ns!BC$17)),"UNK",FALSE())))</f>
        <v>1</v>
      </c>
      <c r="BD8" s="52" t="b">
        <f>IF(OR(EXACT(cs!BD$12,ns!$B$16),EXACT(cs!BD$12,ns!$B$17),cs!BD$12=""),TRUE(),IF(OR(EXACT(cs!BD$12,LEFT(ns!$B$16 &amp; " ",1)),EXACT(cs!BD$12,LEFT(ns!$B$17 &amp; " ",1))),"RARE",IF(AND(ISBLANK(ns!BD$16),ISBLANK(ns!BD$17)),"UNK",FALSE())))</f>
        <v>1</v>
      </c>
      <c r="BE8" s="52" t="b">
        <f>IF(OR(EXACT(cs!BE$12,ns!$B$16),EXACT(cs!BE$12,ns!$B$17),cs!BE$12=""),TRUE(),IF(OR(EXACT(cs!BE$12,LEFT(ns!$B$16 &amp; " ",1)),EXACT(cs!BE$12,LEFT(ns!$B$17 &amp; " ",1))),"RARE",IF(AND(ISBLANK(ns!BE$16),ISBLANK(ns!BE$17)),"UNK",FALSE())))</f>
        <v>1</v>
      </c>
      <c r="BF8" s="52" t="b">
        <f>IF(OR(EXACT(cs!BF$12,ns!$B$16),EXACT(cs!BF$12,ns!$B$17),cs!BF$12=""),TRUE(),IF(OR(EXACT(cs!BF$12,LEFT(ns!$B$16 &amp; " ",1)),EXACT(cs!BF$12,LEFT(ns!$B$17 &amp; " ",1))),"RARE",IF(AND(ISBLANK(ns!BF$16),ISBLANK(ns!BF$17)),"UNK",FALSE())))</f>
        <v>1</v>
      </c>
      <c r="BG8" s="52" t="b">
        <f>IF(OR(EXACT(cs!BG$12,ns!$B$16),EXACT(cs!BG$12,ns!$B$17),cs!BG$12=""),TRUE(),IF(OR(EXACT(cs!BG$12,LEFT(ns!$B$16 &amp; " ",1)),EXACT(cs!BG$12,LEFT(ns!$B$17 &amp; " ",1))),"RARE",IF(AND(ISBLANK(ns!BG$16),ISBLANK(ns!BG$17)),"UNK",FALSE())))</f>
        <v>1</v>
      </c>
      <c r="BH8" s="52" t="b">
        <f>IF(OR(EXACT(cs!BH$12,ns!$B$16),EXACT(cs!BH$12,ns!$B$17),cs!BH$12=""),TRUE(),IF(OR(EXACT(cs!BH$12,LEFT(ns!$B$16 &amp; " ",1)),EXACT(cs!BH$12,LEFT(ns!$B$17 &amp; " ",1))),"RARE",IF(AND(ISBLANK(ns!BH$16),ISBLANK(ns!BH$17)),"UNK",FALSE())))</f>
        <v>1</v>
      </c>
      <c r="BI8" s="52" t="b">
        <f>IF(OR(EXACT(cs!BI$12,ns!$B$16),EXACT(cs!BI$12,ns!$B$17),cs!BI$12=""),TRUE(),IF(OR(EXACT(cs!BI$12,LEFT(ns!$B$16 &amp; " ",1)),EXACT(cs!BI$12,LEFT(ns!$B$17 &amp; " ",1))),"RARE",IF(AND(ISBLANK(ns!BI$16),ISBLANK(ns!BI$17)),"UNK",FALSE())))</f>
        <v>1</v>
      </c>
      <c r="BJ8" s="52" t="b">
        <f>IF(OR(EXACT(cs!BJ$12,ns!$B$16),EXACT(cs!BJ$12,ns!$B$17),cs!BJ$12=""),TRUE(),IF(OR(EXACT(cs!BJ$12,LEFT(ns!$B$16 &amp; " ",1)),EXACT(cs!BJ$12,LEFT(ns!$B$17 &amp; " ",1))),"RARE",IF(AND(ISBLANK(ns!BJ$16),ISBLANK(ns!BJ$17)),"UNK",FALSE())))</f>
        <v>1</v>
      </c>
      <c r="BK8" s="52" t="b">
        <f>IF(OR(EXACT(cs!BK$12,ns!$B$16),EXACT(cs!BK$12,ns!$B$17),cs!BK$12=""),TRUE(),IF(OR(EXACT(cs!BK$12,LEFT(ns!$B$16 &amp; " ",1)),EXACT(cs!BK$12,LEFT(ns!$B$17 &amp; " ",1))),"RARE",IF(AND(ISBLANK(ns!BK$16),ISBLANK(ns!BK$17)),"UNK",FALSE())))</f>
        <v>1</v>
      </c>
    </row>
    <row r="9" spans="1:64" x14ac:dyDescent="0.2">
      <c r="A9" t="s">
        <v>238</v>
      </c>
      <c r="B9" s="52" t="b">
        <f>IF(OR(EXACT(cs!$B$13,ns!B$18),(cs!$B$13="")),TRUE(),IF(EXACT(cs!$B$13,LEFT(ns!B$18 &amp; " ",1)),"RARE",IF(ISBLANK(ns!B$18),"UNK",FALSE())))</f>
        <v>1</v>
      </c>
      <c r="C9" s="52" t="b">
        <f>IF(OR(EXACT(cs!$B$13,ns!C$18),(cs!$B$13="")),TRUE(),IF(EXACT(cs!$B$13,LEFT(ns!C$18 &amp; " ",1)),"RARE",IF(ISBLANK(ns!C$18),"UNK",FALSE())))</f>
        <v>1</v>
      </c>
      <c r="D9" s="52" t="b">
        <f>IF(OR(EXACT(cs!$B$13,ns!D$18),(cs!$B$13="")),TRUE(),IF(EXACT(cs!$B$13,LEFT(ns!D$18 &amp; " ",1)),"RARE",IF(ISBLANK(ns!D$18),"UNK",FALSE())))</f>
        <v>1</v>
      </c>
      <c r="E9" s="52" t="b">
        <f>IF(OR(EXACT(cs!$B$13,ns!E$18),(cs!$B$13="")),TRUE(),IF(EXACT(cs!$B$13,LEFT(ns!E$18 &amp; " ",1)),"RARE",IF(ISBLANK(ns!E$18),"UNK",FALSE())))</f>
        <v>1</v>
      </c>
      <c r="F9" s="52" t="b">
        <f>IF(OR(EXACT(cs!$B$13,ns!F$18),(cs!$B$13="")),TRUE(),IF(EXACT(cs!$B$13,LEFT(ns!F$18 &amp; " ",1)),"RARE",IF(ISBLANK(ns!F$18),"UNK",FALSE())))</f>
        <v>1</v>
      </c>
      <c r="G9" s="52" t="b">
        <f>IF(OR(EXACT(cs!$B$13,ns!G$18),(cs!$B$13="")),TRUE(),IF(EXACT(cs!$B$13,LEFT(ns!G$18 &amp; " ",1)),"RARE",IF(ISBLANK(ns!G$18),"UNK",FALSE())))</f>
        <v>1</v>
      </c>
      <c r="H9" s="52" t="b">
        <f>IF(OR(EXACT(cs!$B$13,ns!H$18),(cs!$B$13="")),TRUE(),IF(EXACT(cs!$B$13,LEFT(ns!H$18 &amp; " ",1)),"RARE",IF(ISBLANK(ns!H$18),"UNK",FALSE())))</f>
        <v>1</v>
      </c>
      <c r="I9" s="52" t="b">
        <f>IF(OR(EXACT(cs!$B$13,ns!I$18),(cs!$B$13="")),TRUE(),IF(EXACT(cs!$B$13,LEFT(ns!I$18 &amp; " ",1)),"RARE",IF(ISBLANK(ns!I$18),"UNK",FALSE())))</f>
        <v>1</v>
      </c>
      <c r="J9" s="52" t="b">
        <f>IF(OR(EXACT(cs!$B$13,ns!J$18),(cs!$B$13="")),TRUE(),IF(EXACT(cs!$B$13,LEFT(ns!J$18 &amp; " ",1)),"RARE",IF(ISBLANK(ns!J$18),"UNK",FALSE())))</f>
        <v>1</v>
      </c>
      <c r="K9" s="52" t="b">
        <f>IF(OR(EXACT(cs!$B$13,ns!K$18),(cs!$B$13="")),TRUE(),IF(EXACT(cs!$B$13,LEFT(ns!K$18 &amp; " ",1)),"RARE",IF(ISBLANK(ns!K$18),"UNK",FALSE())))</f>
        <v>1</v>
      </c>
      <c r="L9" s="52" t="b">
        <f>IF(OR(EXACT(cs!$B$13,ns!L$18),(cs!$B$13="")),TRUE(),IF(EXACT(cs!$B$13,LEFT(ns!L$18 &amp; " ",1)),"RARE",IF(ISBLANK(ns!L$18),"UNK",FALSE())))</f>
        <v>1</v>
      </c>
      <c r="M9" s="52" t="b">
        <f>IF(OR(EXACT(cs!$B$13,ns!M$18),(cs!$B$13="")),TRUE(),IF(EXACT(cs!$B$13,LEFT(ns!M$18 &amp; " ",1)),"RARE",IF(ISBLANK(ns!M$18),"UNK",FALSE())))</f>
        <v>1</v>
      </c>
      <c r="N9" s="52" t="b">
        <f>IF(OR(EXACT(cs!$B$13,ns!N$18),(cs!$B$13="")),TRUE(),IF(EXACT(cs!$B$13,LEFT(ns!N$18 &amp; " ",1)),"RARE",IF(ISBLANK(ns!N$18),"UNK",FALSE())))</f>
        <v>1</v>
      </c>
      <c r="O9" s="52" t="b">
        <f>IF(OR(EXACT(cs!$B$13,ns!O$18),(cs!$B$13="")),TRUE(),IF(EXACT(cs!$B$13,LEFT(ns!O$18 &amp; " ",1)),"RARE",IF(ISBLANK(ns!O$18),"UNK",FALSE())))</f>
        <v>1</v>
      </c>
      <c r="P9" s="52" t="b">
        <f>IF(OR(EXACT(cs!$B$13,ns!P$18),(cs!$B$13="")),TRUE(),IF(EXACT(cs!$B$13,LEFT(ns!P$18 &amp; " ",1)),"RARE",IF(ISBLANK(ns!P$18),"UNK",FALSE())))</f>
        <v>1</v>
      </c>
      <c r="Q9" s="52" t="b">
        <f>IF(OR(EXACT(cs!$B$13,ns!Q$18),(cs!$B$13="")),TRUE(),IF(EXACT(cs!$B$13,LEFT(ns!Q$18 &amp; " ",1)),"RARE",IF(ISBLANK(ns!Q$18),"UNK",FALSE())))</f>
        <v>1</v>
      </c>
      <c r="R9" s="52" t="b">
        <f>IF(OR(EXACT(cs!$B$13,ns!R$18),(cs!$B$13="")),TRUE(),IF(EXACT(cs!$B$13,LEFT(ns!R$18 &amp; " ",1)),"RARE",IF(ISBLANK(ns!R$18),"UNK",FALSE())))</f>
        <v>1</v>
      </c>
      <c r="S9" s="52" t="b">
        <f>IF(OR(EXACT(cs!$B$13,ns!S$18),(cs!$B$13="")),TRUE(),IF(EXACT(cs!$B$13,LEFT(ns!S$18 &amp; " ",1)),"RARE",IF(ISBLANK(ns!S$18),"UNK",FALSE())))</f>
        <v>1</v>
      </c>
      <c r="T9" s="52" t="b">
        <f>IF(OR(EXACT(cs!$B$13,ns!T$18),(cs!$B$13="")),TRUE(),IF(EXACT(cs!$B$13,LEFT(ns!T$18 &amp; " ",1)),"RARE",IF(ISBLANK(ns!T$18),"UNK",FALSE())))</f>
        <v>1</v>
      </c>
      <c r="U9" s="52" t="b">
        <f>IF(OR(EXACT(cs!$B$13,ns!U$18),(cs!$B$13="")),TRUE(),IF(EXACT(cs!$B$13,LEFT(ns!U$18 &amp; " ",1)),"RARE",IF(ISBLANK(ns!U$18),"UNK",FALSE())))</f>
        <v>1</v>
      </c>
      <c r="V9" s="52" t="b">
        <f>IF(OR(EXACT(cs!$B$13,ns!V$18),(cs!$B$13="")),TRUE(),IF(EXACT(cs!$B$13,LEFT(ns!V$18 &amp; " ",1)),"RARE",IF(ISBLANK(ns!V$18),"UNK",FALSE())))</f>
        <v>1</v>
      </c>
      <c r="W9" s="52" t="b">
        <f>IF(OR(EXACT(cs!$B$13,ns!W$18),(cs!$B$13="")),TRUE(),IF(EXACT(cs!$B$13,LEFT(ns!W$18 &amp; " ",1)),"RARE",IF(ISBLANK(ns!W$18),"UNK",FALSE())))</f>
        <v>1</v>
      </c>
      <c r="X9" s="52" t="b">
        <f>IF(OR(EXACT(cs!$B$13,ns!X$18),(cs!$B$13="")),TRUE(),IF(EXACT(cs!$B$13,LEFT(ns!X$18 &amp; " ",1)),"RARE",IF(ISBLANK(ns!X$18),"UNK",FALSE())))</f>
        <v>1</v>
      </c>
      <c r="Y9" s="52" t="b">
        <f>IF(OR(EXACT(cs!$B$13,ns!Y$18),(cs!$B$13="")),TRUE(),IF(EXACT(cs!$B$13,LEFT(ns!Y$18 &amp; " ",1)),"RARE",IF(ISBLANK(ns!Y$18),"UNK",FALSE())))</f>
        <v>1</v>
      </c>
      <c r="Z9" s="52" t="b">
        <f>IF(OR(EXACT(cs!$B$13,ns!Z$18),(cs!$B$13="")),TRUE(),IF(EXACT(cs!$B$13,LEFT(ns!Z$18 &amp; " ",1)),"RARE",IF(ISBLANK(ns!Z$18),"UNK",FALSE())))</f>
        <v>1</v>
      </c>
      <c r="AA9" s="52" t="b">
        <f>IF(OR(EXACT(cs!$B$13,ns!AA$18),(cs!$B$13="")),TRUE(),IF(EXACT(cs!$B$13,LEFT(ns!AA$18 &amp; " ",1)),"RARE",IF(ISBLANK(ns!AA$18),"UNK",FALSE())))</f>
        <v>1</v>
      </c>
      <c r="AB9" s="52" t="b">
        <f>IF(OR(EXACT(cs!$B$13,ns!AB$18),(cs!$B$13="")),TRUE(),IF(EXACT(cs!$B$13,LEFT(ns!AB$18 &amp; " ",1)),"RARE",IF(ISBLANK(ns!AB$18),"UNK",FALSE())))</f>
        <v>1</v>
      </c>
      <c r="AC9" s="52" t="b">
        <f>IF(OR(EXACT(cs!$B$13,ns!AC$18),(cs!$B$13="")),TRUE(),IF(EXACT(cs!$B$13,LEFT(ns!AC$18 &amp; " ",1)),"RARE",IF(ISBLANK(ns!AC$18),"UNK",FALSE())))</f>
        <v>1</v>
      </c>
      <c r="AD9" s="52" t="b">
        <f>IF(OR(EXACT(cs!$B$13,ns!AD$18),(cs!$B$13="")),TRUE(),IF(EXACT(cs!$B$13,LEFT(ns!AD$18 &amp; " ",1)),"RARE",IF(ISBLANK(ns!AD$18),"UNK",FALSE())))</f>
        <v>1</v>
      </c>
      <c r="AE9" s="52" t="b">
        <f>IF(OR(EXACT(cs!$B$13,ns!AE$18),(cs!$B$13="")),TRUE(),IF(EXACT(cs!$B$13,LEFT(ns!AE$18 &amp; " ",1)),"RARE",IF(ISBLANK(ns!AE$18),"UNK",FALSE())))</f>
        <v>1</v>
      </c>
      <c r="AF9" s="52" t="b">
        <f>IF(OR(EXACT(cs!$B$13,ns!AF$18),(cs!$B$13="")),TRUE(),IF(EXACT(cs!$B$13,LEFT(ns!AF$18 &amp; " ",1)),"RARE",IF(ISBLANK(ns!AF$18),"UNK",FALSE())))</f>
        <v>1</v>
      </c>
      <c r="AG9" s="52" t="b">
        <f>IF(OR(EXACT(cs!$B$13,ns!AG$18),(cs!$B$13="")),TRUE(),IF(EXACT(cs!$B$13,LEFT(ns!AG$18 &amp; " ",1)),"RARE",IF(ISBLANK(ns!AG$18),"UNK",FALSE())))</f>
        <v>1</v>
      </c>
      <c r="AH9" s="52" t="b">
        <f>IF(OR(EXACT(cs!$B$13,ns!AH$18),(cs!$B$13="")),TRUE(),IF(EXACT(cs!$B$13,LEFT(ns!AH$18 &amp; " ",1)),"RARE",IF(ISBLANK(ns!AH$18),"UNK",FALSE())))</f>
        <v>1</v>
      </c>
      <c r="AI9" s="52" t="b">
        <f>IF(OR(EXACT(cs!$B$13,ns!AI$18),(cs!$B$13="")),TRUE(),IF(EXACT(cs!$B$13,LEFT(ns!AI$18 &amp; " ",1)),"RARE",IF(ISBLANK(ns!AI$18),"UNK",FALSE())))</f>
        <v>1</v>
      </c>
      <c r="AJ9" s="52" t="b">
        <f>IF(OR(EXACT(cs!$B$13,ns!AJ$18),(cs!$B$13="")),TRUE(),IF(EXACT(cs!$B$13,LEFT(ns!AJ$18 &amp; " ",1)),"RARE",IF(ISBLANK(ns!AJ$18),"UNK",FALSE())))</f>
        <v>1</v>
      </c>
      <c r="AK9" s="52" t="b">
        <f>IF(OR(EXACT(cs!$B$13,ns!AK$18),(cs!$B$13="")),TRUE(),IF(EXACT(cs!$B$13,LEFT(ns!AK$18 &amp; " ",1)),"RARE",IF(ISBLANK(ns!AK$18),"UNK",FALSE())))</f>
        <v>1</v>
      </c>
      <c r="AL9" s="52" t="b">
        <f>IF(OR(EXACT(cs!$B$13,ns!AL$18),(cs!$B$13="")),TRUE(),IF(EXACT(cs!$B$13,LEFT(ns!AL$18 &amp; " ",1)),"RARE",IF(ISBLANK(ns!AL$18),"UNK",FALSE())))</f>
        <v>1</v>
      </c>
      <c r="AM9" s="52" t="b">
        <f>IF(OR(EXACT(cs!$B$13,ns!AM$18),(cs!$B$13="")),TRUE(),IF(EXACT(cs!$B$13,LEFT(ns!AM$18 &amp; " ",1)),"RARE",IF(ISBLANK(ns!AM$18),"UNK",FALSE())))</f>
        <v>1</v>
      </c>
      <c r="AN9" s="52" t="b">
        <f>IF(OR(EXACT(cs!$B$13,ns!AN$18),(cs!$B$13="")),TRUE(),IF(EXACT(cs!$B$13,LEFT(ns!AN$18 &amp; " ",1)),"RARE",IF(ISBLANK(ns!AN$18),"UNK",FALSE())))</f>
        <v>1</v>
      </c>
      <c r="AO9" s="52" t="b">
        <f>IF(OR(EXACT(cs!$B$13,ns!AO$18),(cs!$B$13="")),TRUE(),IF(EXACT(cs!$B$13,LEFT(ns!AO$18 &amp; " ",1)),"RARE",IF(ISBLANK(ns!AO$18),"UNK",FALSE())))</f>
        <v>1</v>
      </c>
      <c r="AP9" s="52" t="b">
        <f>IF(OR(EXACT(cs!$B$13,ns!AP$18),(cs!$B$13="")),TRUE(),IF(EXACT(cs!$B$13,LEFT(ns!AP$18 &amp; " ",1)),"RARE",IF(ISBLANK(ns!AP$18),"UNK",FALSE())))</f>
        <v>1</v>
      </c>
      <c r="AQ9" s="52" t="b">
        <f>IF(OR(EXACT(cs!$B$13,ns!AQ$18),(cs!$B$13="")),TRUE(),IF(EXACT(cs!$B$13,LEFT(ns!AQ$18 &amp; " ",1)),"RARE",IF(ISBLANK(ns!AQ$18),"UNK",FALSE())))</f>
        <v>1</v>
      </c>
      <c r="AR9" s="52" t="b">
        <f>IF(OR(EXACT(cs!$B$13,ns!AR$18),(cs!$B$13="")),TRUE(),IF(EXACT(cs!$B$13,LEFT(ns!AR$18 &amp; " ",1)),"RARE",IF(ISBLANK(ns!AR$18),"UNK",FALSE())))</f>
        <v>1</v>
      </c>
      <c r="AS9" s="52" t="b">
        <f>IF(OR(EXACT(cs!$B$13,ns!AS$18),(cs!$B$13="")),TRUE(),IF(EXACT(cs!$B$13,LEFT(ns!AS$18 &amp; " ",1)),"RARE",IF(ISBLANK(ns!AS$18),"UNK",FALSE())))</f>
        <v>1</v>
      </c>
      <c r="AT9" s="52" t="b">
        <f>IF(OR(EXACT(cs!$B$13,ns!AT$18),(cs!$B$13="")),TRUE(),IF(EXACT(cs!$B$13,LEFT(ns!AT$18 &amp; " ",1)),"RARE",IF(ISBLANK(ns!AT$18),"UNK",FALSE())))</f>
        <v>1</v>
      </c>
      <c r="AU9" s="52" t="b">
        <f>IF(OR(EXACT(cs!$B$13,ns!AU$18),(cs!$B$13="")),TRUE(),IF(EXACT(cs!$B$13,LEFT(ns!AU$18 &amp; " ",1)),"RARE",IF(ISBLANK(ns!AU$18),"UNK",FALSE())))</f>
        <v>1</v>
      </c>
      <c r="AV9" s="52" t="b">
        <f>IF(OR(EXACT(cs!$B$13,ns!AV$18),(cs!$B$13="")),TRUE(),IF(EXACT(cs!$B$13,LEFT(ns!AV$18 &amp; " ",1)),"RARE",IF(ISBLANK(ns!AV$18),"UNK",FALSE())))</f>
        <v>1</v>
      </c>
      <c r="AW9" s="52" t="b">
        <f>IF(OR(EXACT(cs!$B$13,ns!AW$18),(cs!$B$13="")),TRUE(),IF(EXACT(cs!$B$13,LEFT(ns!AW$18 &amp; " ",1)),"RARE",IF(ISBLANK(ns!AW$18),"UNK",FALSE())))</f>
        <v>1</v>
      </c>
      <c r="AX9" s="52" t="b">
        <f>IF(OR(EXACT(cs!$B$13,ns!AX$18),(cs!$B$13="")),TRUE(),IF(EXACT(cs!$B$13,LEFT(ns!AX$18 &amp; " ",1)),"RARE",IF(ISBLANK(ns!AX$18),"UNK",FALSE())))</f>
        <v>1</v>
      </c>
      <c r="AY9" s="52" t="b">
        <f>IF(OR(EXACT(cs!$B$13,ns!AY$18),(cs!$B$13="")),TRUE(),IF(EXACT(cs!$B$13,LEFT(ns!AY$18 &amp; " ",1)),"RARE",IF(ISBLANK(ns!AY$18),"UNK",FALSE())))</f>
        <v>1</v>
      </c>
      <c r="AZ9" s="52" t="b">
        <f>IF(OR(EXACT(cs!$B$13,ns!AZ$18),(cs!$B$13="")),TRUE(),IF(EXACT(cs!$B$13,LEFT(ns!AZ$18 &amp; " ",1)),"RARE",IF(ISBLANK(ns!AZ$18),"UNK",FALSE())))</f>
        <v>1</v>
      </c>
      <c r="BA9" s="52" t="b">
        <f>IF(OR(EXACT(cs!$B$13,ns!BA$18),(cs!$B$13="")),TRUE(),IF(EXACT(cs!$B$13,LEFT(ns!BA$18 &amp; " ",1)),"RARE",IF(ISBLANK(ns!BA$18),"UNK",FALSE())))</f>
        <v>1</v>
      </c>
      <c r="BB9" s="52" t="b">
        <f>IF(OR(EXACT(cs!$B$13,ns!BB$18),(cs!$B$13="")),TRUE(),IF(EXACT(cs!$B$13,LEFT(ns!BB$18 &amp; " ",1)),"RARE",IF(ISBLANK(ns!BB$18),"UNK",FALSE())))</f>
        <v>1</v>
      </c>
      <c r="BC9" s="52" t="b">
        <f>IF(OR(EXACT(cs!$B$13,ns!BC$18),(cs!$B$13="")),TRUE(),IF(EXACT(cs!$B$13,LEFT(ns!BC$18 &amp; " ",1)),"RARE",IF(ISBLANK(ns!BC$18),"UNK",FALSE())))</f>
        <v>1</v>
      </c>
      <c r="BD9" s="52" t="b">
        <f>IF(OR(EXACT(cs!$B$13,ns!BD$18),(cs!$B$13="")),TRUE(),IF(EXACT(cs!$B$13,LEFT(ns!BD$18 &amp; " ",1)),"RARE",IF(ISBLANK(ns!BD$18),"UNK",FALSE())))</f>
        <v>1</v>
      </c>
      <c r="BE9" s="52" t="b">
        <f>IF(OR(EXACT(cs!$B$13,ns!BE$18),(cs!$B$13="")),TRUE(),IF(EXACT(cs!$B$13,LEFT(ns!BE$18 &amp; " ",1)),"RARE",IF(ISBLANK(ns!BE$18),"UNK",FALSE())))</f>
        <v>1</v>
      </c>
      <c r="BF9" s="52" t="b">
        <f>IF(OR(EXACT(cs!$B$13,ns!BF$18),(cs!$B$13="")),TRUE(),IF(EXACT(cs!$B$13,LEFT(ns!BF$18 &amp; " ",1)),"RARE",IF(ISBLANK(ns!BF$18),"UNK",FALSE())))</f>
        <v>1</v>
      </c>
      <c r="BG9" s="52" t="b">
        <f>IF(OR(EXACT(cs!$B$13,ns!BG$18),(cs!$B$13="")),TRUE(),IF(EXACT(cs!$B$13,LEFT(ns!BG$18 &amp; " ",1)),"RARE",IF(ISBLANK(ns!BG$18),"UNK",FALSE())))</f>
        <v>1</v>
      </c>
      <c r="BH9" s="52" t="b">
        <f>IF(OR(EXACT(cs!$B$13,ns!BH$18),(cs!$B$13="")),TRUE(),IF(EXACT(cs!$B$13,LEFT(ns!BH$18 &amp; " ",1)),"RARE",IF(ISBLANK(ns!BH$18),"UNK",FALSE())))</f>
        <v>1</v>
      </c>
      <c r="BI9" s="52" t="b">
        <f>IF(OR(EXACT(cs!$B$13,ns!BI$18),(cs!$B$13="")),TRUE(),IF(EXACT(cs!$B$13,LEFT(ns!BI$18 &amp; " ",1)),"RARE",IF(ISBLANK(ns!BI$18),"UNK",FALSE())))</f>
        <v>1</v>
      </c>
      <c r="BJ9" s="52" t="b">
        <f>IF(OR(EXACT(cs!$B$13,ns!BJ$18),(cs!$B$13="")),TRUE(),IF(EXACT(cs!$B$13,LEFT(ns!BJ$18 &amp; " ",1)),"RARE",IF(ISBLANK(ns!BJ$18),"UNK",FALSE())))</f>
        <v>1</v>
      </c>
      <c r="BK9" s="52" t="b">
        <f>IF(OR(EXACT(cs!$B$13,ns!BK$18),(cs!$B$13="")),TRUE(),IF(EXACT(cs!$B$13,LEFT(ns!BK$18 &amp; " ",1)),"RARE",IF(ISBLANK(ns!BK$18),"UNK",FALSE())))</f>
        <v>1</v>
      </c>
    </row>
    <row r="10" spans="1:64" x14ac:dyDescent="0.2">
      <c r="A10" t="s">
        <v>239</v>
      </c>
      <c r="B10" s="52" t="b">
        <f>IF(OR(EXACT(cs!$B$14,ns!B$19),(cs!$B$14="")),TRUE(),IF(EXACT(cs!$B$14,LEFT(ns!B$19 &amp; " ",1)),"RARE",IF(ISBLANK(ns!B$19),"UNK",FALSE())))</f>
        <v>1</v>
      </c>
      <c r="C10" s="52" t="b">
        <f>IF(OR(EXACT(cs!$B$14,ns!C$19),(cs!$B$14="")),TRUE(),IF(EXACT(cs!$B$14,LEFT(ns!C$19 &amp; " ",1)),"RARE",IF(ISBLANK(ns!C$19),"UNK",FALSE())))</f>
        <v>1</v>
      </c>
      <c r="D10" s="52" t="b">
        <f>IF(OR(EXACT(cs!$B$14,ns!D$19),(cs!$B$14="")),TRUE(),IF(EXACT(cs!$B$14,LEFT(ns!D$19 &amp; " ",1)),"RARE",IF(ISBLANK(ns!D$19),"UNK",FALSE())))</f>
        <v>1</v>
      </c>
      <c r="E10" s="52" t="b">
        <f>IF(OR(EXACT(cs!$B$14,ns!E$19),(cs!$B$14="")),TRUE(),IF(EXACT(cs!$B$14,LEFT(ns!E$19 &amp; " ",1)),"RARE",IF(ISBLANK(ns!E$19),"UNK",FALSE())))</f>
        <v>1</v>
      </c>
      <c r="F10" s="52" t="b">
        <f>IF(OR(EXACT(cs!$B$14,ns!F$19),(cs!$B$14="")),TRUE(),IF(EXACT(cs!$B$14,LEFT(ns!F$19 &amp; " ",1)),"RARE",IF(ISBLANK(ns!F$19),"UNK",FALSE())))</f>
        <v>1</v>
      </c>
      <c r="G10" s="52" t="b">
        <f>IF(OR(EXACT(cs!$B$14,ns!G$19),(cs!$B$14="")),TRUE(),IF(EXACT(cs!$B$14,LEFT(ns!G$19 &amp; " ",1)),"RARE",IF(ISBLANK(ns!G$19),"UNK",FALSE())))</f>
        <v>1</v>
      </c>
      <c r="H10" s="52" t="b">
        <f>IF(OR(EXACT(cs!$B$14,ns!H$19),(cs!$B$14="")),TRUE(),IF(EXACT(cs!$B$14,LEFT(ns!H$19 &amp; " ",1)),"RARE",IF(ISBLANK(ns!H$19),"UNK",FALSE())))</f>
        <v>1</v>
      </c>
      <c r="I10" s="52" t="b">
        <f>IF(OR(EXACT(cs!$B$14,ns!I$19),(cs!$B$14="")),TRUE(),IF(EXACT(cs!$B$14,LEFT(ns!I$19 &amp; " ",1)),"RARE",IF(ISBLANK(ns!I$19),"UNK",FALSE())))</f>
        <v>1</v>
      </c>
      <c r="J10" s="52" t="b">
        <f>IF(OR(EXACT(cs!$B$14,ns!J$19),(cs!$B$14="")),TRUE(),IF(EXACT(cs!$B$14,LEFT(ns!J$19 &amp; " ",1)),"RARE",IF(ISBLANK(ns!J$19),"UNK",FALSE())))</f>
        <v>1</v>
      </c>
      <c r="K10" s="52" t="b">
        <f>IF(OR(EXACT(cs!$B$14,ns!K$19),(cs!$B$14="")),TRUE(),IF(EXACT(cs!$B$14,LEFT(ns!K$19 &amp; " ",1)),"RARE",IF(ISBLANK(ns!K$19),"UNK",FALSE())))</f>
        <v>1</v>
      </c>
      <c r="L10" s="52" t="b">
        <f>IF(OR(EXACT(cs!$B$14,ns!L$19),(cs!$B$14="")),TRUE(),IF(EXACT(cs!$B$14,LEFT(ns!L$19 &amp; " ",1)),"RARE",IF(ISBLANK(ns!L$19),"UNK",FALSE())))</f>
        <v>1</v>
      </c>
      <c r="M10" s="52" t="b">
        <f>IF(OR(EXACT(cs!$B$14,ns!M$19),(cs!$B$14="")),TRUE(),IF(EXACT(cs!$B$14,LEFT(ns!M$19 &amp; " ",1)),"RARE",IF(ISBLANK(ns!M$19),"UNK",FALSE())))</f>
        <v>1</v>
      </c>
      <c r="N10" s="52" t="b">
        <f>IF(OR(EXACT(cs!$B$14,ns!N$19),(cs!$B$14="")),TRUE(),IF(EXACT(cs!$B$14,LEFT(ns!N$19 &amp; " ",1)),"RARE",IF(ISBLANK(ns!N$19),"UNK",FALSE())))</f>
        <v>1</v>
      </c>
      <c r="O10" s="52" t="b">
        <f>IF(OR(EXACT(cs!$B$14,ns!O$19),(cs!$B$14="")),TRUE(),IF(EXACT(cs!$B$14,LEFT(ns!O$19 &amp; " ",1)),"RARE",IF(ISBLANK(ns!O$19),"UNK",FALSE())))</f>
        <v>1</v>
      </c>
      <c r="P10" s="52" t="b">
        <f>IF(OR(EXACT(cs!$B$14,ns!P$19),(cs!$B$14="")),TRUE(),IF(EXACT(cs!$B$14,LEFT(ns!P$19 &amp; " ",1)),"RARE",IF(ISBLANK(ns!P$19),"UNK",FALSE())))</f>
        <v>1</v>
      </c>
      <c r="Q10" s="52" t="b">
        <f>IF(OR(EXACT(cs!$B$14,ns!Q$19),(cs!$B$14="")),TRUE(),IF(EXACT(cs!$B$14,LEFT(ns!Q$19 &amp; " ",1)),"RARE",IF(ISBLANK(ns!Q$19),"UNK",FALSE())))</f>
        <v>1</v>
      </c>
      <c r="R10" s="52" t="b">
        <f>IF(OR(EXACT(cs!$B$14,ns!R$19),(cs!$B$14="")),TRUE(),IF(EXACT(cs!$B$14,LEFT(ns!R$19 &amp; " ",1)),"RARE",IF(ISBLANK(ns!R$19),"UNK",FALSE())))</f>
        <v>1</v>
      </c>
      <c r="S10" s="52" t="b">
        <f>IF(OR(EXACT(cs!$B$14,ns!S$19),(cs!$B$14="")),TRUE(),IF(EXACT(cs!$B$14,LEFT(ns!S$19 &amp; " ",1)),"RARE",IF(ISBLANK(ns!S$19),"UNK",FALSE())))</f>
        <v>1</v>
      </c>
      <c r="T10" s="52" t="b">
        <f>IF(OR(EXACT(cs!$B$14,ns!T$19),(cs!$B$14="")),TRUE(),IF(EXACT(cs!$B$14,LEFT(ns!T$19 &amp; " ",1)),"RARE",IF(ISBLANK(ns!T$19),"UNK",FALSE())))</f>
        <v>1</v>
      </c>
      <c r="U10" s="52" t="b">
        <f>IF(OR(EXACT(cs!$B$14,ns!U$19),(cs!$B$14="")),TRUE(),IF(EXACT(cs!$B$14,LEFT(ns!U$19 &amp; " ",1)),"RARE",IF(ISBLANK(ns!U$19),"UNK",FALSE())))</f>
        <v>1</v>
      </c>
      <c r="V10" s="52" t="b">
        <f>IF(OR(EXACT(cs!$B$14,ns!V$19),(cs!$B$14="")),TRUE(),IF(EXACT(cs!$B$14,LEFT(ns!V$19 &amp; " ",1)),"RARE",IF(ISBLANK(ns!V$19),"UNK",FALSE())))</f>
        <v>1</v>
      </c>
      <c r="W10" s="52" t="b">
        <f>IF(OR(EXACT(cs!$B$14,ns!W$19),(cs!$B$14="")),TRUE(),IF(EXACT(cs!$B$14,LEFT(ns!W$19 &amp; " ",1)),"RARE",IF(ISBLANK(ns!W$19),"UNK",FALSE())))</f>
        <v>1</v>
      </c>
      <c r="X10" s="52" t="b">
        <f>IF(OR(EXACT(cs!$B$14,ns!X$19),(cs!$B$14="")),TRUE(),IF(EXACT(cs!$B$14,LEFT(ns!X$19 &amp; " ",1)),"RARE",IF(ISBLANK(ns!X$19),"UNK",FALSE())))</f>
        <v>1</v>
      </c>
      <c r="Y10" s="52" t="b">
        <f>IF(OR(EXACT(cs!$B$14,ns!Y$19),(cs!$B$14="")),TRUE(),IF(EXACT(cs!$B$14,LEFT(ns!Y$19 &amp; " ",1)),"RARE",IF(ISBLANK(ns!Y$19),"UNK",FALSE())))</f>
        <v>1</v>
      </c>
      <c r="Z10" s="52" t="b">
        <f>IF(OR(EXACT(cs!$B$14,ns!Z$19),(cs!$B$14="")),TRUE(),IF(EXACT(cs!$B$14,LEFT(ns!Z$19 &amp; " ",1)),"RARE",IF(ISBLANK(ns!Z$19),"UNK",FALSE())))</f>
        <v>1</v>
      </c>
      <c r="AA10" s="52" t="b">
        <f>IF(OR(EXACT(cs!$B$14,ns!AA$19),(cs!$B$14="")),TRUE(),IF(EXACT(cs!$B$14,LEFT(ns!AA$19 &amp; " ",1)),"RARE",IF(ISBLANK(ns!AA$19),"UNK",FALSE())))</f>
        <v>1</v>
      </c>
      <c r="AB10" s="52" t="b">
        <f>IF(OR(EXACT(cs!$B$14,ns!AB$19),(cs!$B$14="")),TRUE(),IF(EXACT(cs!$B$14,LEFT(ns!AB$19 &amp; " ",1)),"RARE",IF(ISBLANK(ns!AB$19),"UNK",FALSE())))</f>
        <v>1</v>
      </c>
      <c r="AC10" s="52" t="b">
        <f>IF(OR(EXACT(cs!$B$14,ns!AC$19),(cs!$B$14="")),TRUE(),IF(EXACT(cs!$B$14,LEFT(ns!AC$19 &amp; " ",1)),"RARE",IF(ISBLANK(ns!AC$19),"UNK",FALSE())))</f>
        <v>1</v>
      </c>
      <c r="AD10" s="52" t="b">
        <f>IF(OR(EXACT(cs!$B$14,ns!AD$19),(cs!$B$14="")),TRUE(),IF(EXACT(cs!$B$14,LEFT(ns!AD$19 &amp; " ",1)),"RARE",IF(ISBLANK(ns!AD$19),"UNK",FALSE())))</f>
        <v>1</v>
      </c>
      <c r="AE10" s="52" t="b">
        <f>IF(OR(EXACT(cs!$B$14,ns!AE$19),(cs!$B$14="")),TRUE(),IF(EXACT(cs!$B$14,LEFT(ns!AE$19 &amp; " ",1)),"RARE",IF(ISBLANK(ns!AE$19),"UNK",FALSE())))</f>
        <v>1</v>
      </c>
      <c r="AF10" s="52" t="b">
        <f>IF(OR(EXACT(cs!$B$14,ns!AF$19),(cs!$B$14="")),TRUE(),IF(EXACT(cs!$B$14,LEFT(ns!AF$19 &amp; " ",1)),"RARE",IF(ISBLANK(ns!AF$19),"UNK",FALSE())))</f>
        <v>1</v>
      </c>
      <c r="AG10" s="52" t="b">
        <f>IF(OR(EXACT(cs!$B$14,ns!AG$19),(cs!$B$14="")),TRUE(),IF(EXACT(cs!$B$14,LEFT(ns!AG$19 &amp; " ",1)),"RARE",IF(ISBLANK(ns!AG$19),"UNK",FALSE())))</f>
        <v>1</v>
      </c>
      <c r="AH10" s="52" t="b">
        <f>IF(OR(EXACT(cs!$B$14,ns!AH$19),(cs!$B$14="")),TRUE(),IF(EXACT(cs!$B$14,LEFT(ns!AH$19 &amp; " ",1)),"RARE",IF(ISBLANK(ns!AH$19),"UNK",FALSE())))</f>
        <v>1</v>
      </c>
      <c r="AI10" s="52" t="b">
        <f>IF(OR(EXACT(cs!$B$14,ns!AI$19),(cs!$B$14="")),TRUE(),IF(EXACT(cs!$B$14,LEFT(ns!AI$19 &amp; " ",1)),"RARE",IF(ISBLANK(ns!AI$19),"UNK",FALSE())))</f>
        <v>1</v>
      </c>
      <c r="AJ10" s="52" t="b">
        <f>IF(OR(EXACT(cs!$B$14,ns!AJ$19),(cs!$B$14="")),TRUE(),IF(EXACT(cs!$B$14,LEFT(ns!AJ$19 &amp; " ",1)),"RARE",IF(ISBLANK(ns!AJ$19),"UNK",FALSE())))</f>
        <v>1</v>
      </c>
      <c r="AK10" s="52" t="b">
        <f>IF(OR(EXACT(cs!$B$14,ns!AK$19),(cs!$B$14="")),TRUE(),IF(EXACT(cs!$B$14,LEFT(ns!AK$19 &amp; " ",1)),"RARE",IF(ISBLANK(ns!AK$19),"UNK",FALSE())))</f>
        <v>1</v>
      </c>
      <c r="AL10" s="52" t="b">
        <f>IF(OR(EXACT(cs!$B$14,ns!AL$19),(cs!$B$14="")),TRUE(),IF(EXACT(cs!$B$14,LEFT(ns!AL$19 &amp; " ",1)),"RARE",IF(ISBLANK(ns!AL$19),"UNK",FALSE())))</f>
        <v>1</v>
      </c>
      <c r="AM10" s="52" t="b">
        <f>IF(OR(EXACT(cs!$B$14,ns!AM$19),(cs!$B$14="")),TRUE(),IF(EXACT(cs!$B$14,LEFT(ns!AM$19 &amp; " ",1)),"RARE",IF(ISBLANK(ns!AM$19),"UNK",FALSE())))</f>
        <v>1</v>
      </c>
      <c r="AN10" s="52" t="b">
        <f>IF(OR(EXACT(cs!$B$14,ns!AN$19),(cs!$B$14="")),TRUE(),IF(EXACT(cs!$B$14,LEFT(ns!AN$19 &amp; " ",1)),"RARE",IF(ISBLANK(ns!AN$19),"UNK",FALSE())))</f>
        <v>1</v>
      </c>
      <c r="AO10" s="52" t="b">
        <f>IF(OR(EXACT(cs!$B$14,ns!AO$19),(cs!$B$14="")),TRUE(),IF(EXACT(cs!$B$14,LEFT(ns!AO$19 &amp; " ",1)),"RARE",IF(ISBLANK(ns!AO$19),"UNK",FALSE())))</f>
        <v>1</v>
      </c>
      <c r="AP10" s="52" t="b">
        <f>IF(OR(EXACT(cs!$B$14,ns!AP$19),(cs!$B$14="")),TRUE(),IF(EXACT(cs!$B$14,LEFT(ns!AP$19 &amp; " ",1)),"RARE",IF(ISBLANK(ns!AP$19),"UNK",FALSE())))</f>
        <v>1</v>
      </c>
      <c r="AQ10" s="52" t="b">
        <f>IF(OR(EXACT(cs!$B$14,ns!AQ$19),(cs!$B$14="")),TRUE(),IF(EXACT(cs!$B$14,LEFT(ns!AQ$19 &amp; " ",1)),"RARE",IF(ISBLANK(ns!AQ$19),"UNK",FALSE())))</f>
        <v>1</v>
      </c>
      <c r="AR10" s="52" t="b">
        <f>IF(OR(EXACT(cs!$B$14,ns!AR$19),(cs!$B$14="")),TRUE(),IF(EXACT(cs!$B$14,LEFT(ns!AR$19 &amp; " ",1)),"RARE",IF(ISBLANK(ns!AR$19),"UNK",FALSE())))</f>
        <v>1</v>
      </c>
      <c r="AS10" s="52" t="b">
        <f>IF(OR(EXACT(cs!$B$14,ns!AS$19),(cs!$B$14="")),TRUE(),IF(EXACT(cs!$B$14,LEFT(ns!AS$19 &amp; " ",1)),"RARE",IF(ISBLANK(ns!AS$19),"UNK",FALSE())))</f>
        <v>1</v>
      </c>
      <c r="AT10" s="52" t="b">
        <f>IF(OR(EXACT(cs!$B$14,ns!AT$19),(cs!$B$14="")),TRUE(),IF(EXACT(cs!$B$14,LEFT(ns!AT$19 &amp; " ",1)),"RARE",IF(ISBLANK(ns!AT$19),"UNK",FALSE())))</f>
        <v>1</v>
      </c>
      <c r="AU10" s="52" t="b">
        <f>IF(OR(EXACT(cs!$B$14,ns!AU$19),(cs!$B$14="")),TRUE(),IF(EXACT(cs!$B$14,LEFT(ns!AU$19 &amp; " ",1)),"RARE",IF(ISBLANK(ns!AU$19),"UNK",FALSE())))</f>
        <v>1</v>
      </c>
      <c r="AV10" s="52" t="b">
        <f>IF(OR(EXACT(cs!$B$14,ns!AV$19),(cs!$B$14="")),TRUE(),IF(EXACT(cs!$B$14,LEFT(ns!AV$19 &amp; " ",1)),"RARE",IF(ISBLANK(ns!AV$19),"UNK",FALSE())))</f>
        <v>1</v>
      </c>
      <c r="AW10" s="52" t="b">
        <f>IF(OR(EXACT(cs!$B$14,ns!AW$19),(cs!$B$14="")),TRUE(),IF(EXACT(cs!$B$14,LEFT(ns!AW$19 &amp; " ",1)),"RARE",IF(ISBLANK(ns!AW$19),"UNK",FALSE())))</f>
        <v>1</v>
      </c>
      <c r="AX10" s="52" t="b">
        <f>IF(OR(EXACT(cs!$B$14,ns!AX$19),(cs!$B$14="")),TRUE(),IF(EXACT(cs!$B$14,LEFT(ns!AX$19 &amp; " ",1)),"RARE",IF(ISBLANK(ns!AX$19),"UNK",FALSE())))</f>
        <v>1</v>
      </c>
      <c r="AY10" s="52" t="b">
        <f>IF(OR(EXACT(cs!$B$14,ns!AY$19),(cs!$B$14="")),TRUE(),IF(EXACT(cs!$B$14,LEFT(ns!AY$19 &amp; " ",1)),"RARE",IF(ISBLANK(ns!AY$19),"UNK",FALSE())))</f>
        <v>1</v>
      </c>
      <c r="AZ10" s="52" t="b">
        <f>IF(OR(EXACT(cs!$B$14,ns!AZ$19),(cs!$B$14="")),TRUE(),IF(EXACT(cs!$B$14,LEFT(ns!AZ$19 &amp; " ",1)),"RARE",IF(ISBLANK(ns!AZ$19),"UNK",FALSE())))</f>
        <v>1</v>
      </c>
      <c r="BA10" s="52" t="b">
        <f>IF(OR(EXACT(cs!$B$14,ns!BA$19),(cs!$B$14="")),TRUE(),IF(EXACT(cs!$B$14,LEFT(ns!BA$19 &amp; " ",1)),"RARE",IF(ISBLANK(ns!BA$19),"UNK",FALSE())))</f>
        <v>1</v>
      </c>
      <c r="BB10" s="52" t="b">
        <f>IF(OR(EXACT(cs!$B$14,ns!BB$19),(cs!$B$14="")),TRUE(),IF(EXACT(cs!$B$14,LEFT(ns!BB$19 &amp; " ",1)),"RARE",IF(ISBLANK(ns!BB$19),"UNK",FALSE())))</f>
        <v>1</v>
      </c>
      <c r="BC10" s="52" t="b">
        <f>IF(OR(EXACT(cs!$B$14,ns!BC$19),(cs!$B$14="")),TRUE(),IF(EXACT(cs!$B$14,LEFT(ns!BC$19 &amp; " ",1)),"RARE",IF(ISBLANK(ns!BC$19),"UNK",FALSE())))</f>
        <v>1</v>
      </c>
      <c r="BD10" s="52" t="b">
        <f>IF(OR(EXACT(cs!$B$14,ns!BD$19),(cs!$B$14="")),TRUE(),IF(EXACT(cs!$B$14,LEFT(ns!BD$19 &amp; " ",1)),"RARE",IF(ISBLANK(ns!BD$19),"UNK",FALSE())))</f>
        <v>1</v>
      </c>
      <c r="BE10" s="52" t="b">
        <f>IF(OR(EXACT(cs!$B$14,ns!BE$19),(cs!$B$14="")),TRUE(),IF(EXACT(cs!$B$14,LEFT(ns!BE$19 &amp; " ",1)),"RARE",IF(ISBLANK(ns!BE$19),"UNK",FALSE())))</f>
        <v>1</v>
      </c>
      <c r="BF10" s="52" t="b">
        <f>IF(OR(EXACT(cs!$B$14,ns!BF$19),(cs!$B$14="")),TRUE(),IF(EXACT(cs!$B$14,LEFT(ns!BF$19 &amp; " ",1)),"RARE",IF(ISBLANK(ns!BF$19),"UNK",FALSE())))</f>
        <v>1</v>
      </c>
      <c r="BG10" s="52" t="b">
        <f>IF(OR(EXACT(cs!$B$14,ns!BG$19),(cs!$B$14="")),TRUE(),IF(EXACT(cs!$B$14,LEFT(ns!BG$19 &amp; " ",1)),"RARE",IF(ISBLANK(ns!BG$19),"UNK",FALSE())))</f>
        <v>1</v>
      </c>
      <c r="BH10" s="52" t="b">
        <f>IF(OR(EXACT(cs!$B$14,ns!BH$19),(cs!$B$14="")),TRUE(),IF(EXACT(cs!$B$14,LEFT(ns!BH$19 &amp; " ",1)),"RARE",IF(ISBLANK(ns!BH$19),"UNK",FALSE())))</f>
        <v>1</v>
      </c>
      <c r="BI10" s="52" t="b">
        <f>IF(OR(EXACT(cs!$B$14,ns!BI$19),(cs!$B$14="")),TRUE(),IF(EXACT(cs!$B$14,LEFT(ns!BI$19 &amp; " ",1)),"RARE",IF(ISBLANK(ns!BI$19),"UNK",FALSE())))</f>
        <v>1</v>
      </c>
      <c r="BJ10" s="52" t="b">
        <f>IF(OR(EXACT(cs!$B$14,ns!BJ$19),(cs!$B$14="")),TRUE(),IF(EXACT(cs!$B$14,LEFT(ns!BJ$19 &amp; " ",1)),"RARE",IF(ISBLANK(ns!BJ$19),"UNK",FALSE())))</f>
        <v>1</v>
      </c>
      <c r="BK10" s="52" t="b">
        <f>IF(OR(EXACT(cs!$B$14,ns!BK$19),(cs!$B$14="")),TRUE(),IF(EXACT(cs!$B$14,LEFT(ns!BK$19 &amp; " ",1)),"RARE",IF(ISBLANK(ns!BK$19),"UNK",FALSE())))</f>
        <v>1</v>
      </c>
    </row>
    <row r="11" spans="1:64" x14ac:dyDescent="0.2">
      <c r="A11" t="s">
        <v>952</v>
      </c>
      <c r="B11" s="52" t="b">
        <f>IF(OR(EXACT(cs!$B$15, ns!B$20),EXACT(cs!$B$15, ns!B$21),cs!$B$15=""),TRUE(),IF(OR(EXACT(cs!$B$15, LEFT(ns!B$20 &amp; " ",1)),EXACT(cs!$B$15, LEFT(ns!B$21 &amp; " ", 1))),"RARE",IF(AND(ISBLANK(ns!B$20),ISBLANK(ns!B$21)),"UNK",FALSE())))</f>
        <v>1</v>
      </c>
      <c r="C11" s="52" t="b">
        <f>IF(OR(EXACT(cs!$B$15, ns!C$20),EXACT(cs!$B$15, ns!C$21),cs!$B$15=""),TRUE(),IF(OR(EXACT(cs!$B$15, LEFT(ns!C$20 &amp; " ",1)),EXACT(cs!$B$15, LEFT(ns!C$21 &amp; " ", 1))),"RARE",IF(AND(ISBLANK(ns!C$20),ISBLANK(ns!C$21)),"UNK",FALSE())))</f>
        <v>1</v>
      </c>
      <c r="D11" s="52" t="b">
        <f>IF(OR(EXACT(cs!$B$15, ns!D$20),EXACT(cs!$B$15, ns!D$21),cs!$B$15=""),TRUE(),IF(OR(EXACT(cs!$B$15, LEFT(ns!D$20 &amp; " ",1)),EXACT(cs!$B$15, LEFT(ns!D$21 &amp; " ", 1))),"RARE",IF(AND(ISBLANK(ns!D$20),ISBLANK(ns!D$21)),"UNK",FALSE())))</f>
        <v>1</v>
      </c>
      <c r="E11" s="52" t="b">
        <f>IF(OR(EXACT(cs!$B$15, ns!E$20),EXACT(cs!$B$15, ns!E$21),cs!$B$15=""),TRUE(),IF(OR(EXACT(cs!$B$15, LEFT(ns!E$20 &amp; " ",1)),EXACT(cs!$B$15, LEFT(ns!E$21 &amp; " ", 1))),"RARE",IF(AND(ISBLANK(ns!E$20),ISBLANK(ns!E$21)),"UNK",FALSE())))</f>
        <v>1</v>
      </c>
      <c r="F11" s="52" t="b">
        <f>IF(OR(EXACT(cs!$B$15, ns!F$20),EXACT(cs!$B$15, ns!F$21),cs!$B$15=""),TRUE(),IF(OR(EXACT(cs!$B$15, LEFT(ns!F$20 &amp; " ",1)),EXACT(cs!$B$15, LEFT(ns!F$21 &amp; " ", 1))),"RARE",IF(AND(ISBLANK(ns!F$20),ISBLANK(ns!F$21)),"UNK",FALSE())))</f>
        <v>1</v>
      </c>
      <c r="G11" s="52" t="b">
        <f>IF(OR(EXACT(cs!$B$15, ns!G$20),EXACT(cs!$B$15, ns!G$21),cs!$B$15=""),TRUE(),IF(OR(EXACT(cs!$B$15, LEFT(ns!G$20 &amp; " ",1)),EXACT(cs!$B$15, LEFT(ns!G$21 &amp; " ", 1))),"RARE",IF(AND(ISBLANK(ns!G$20),ISBLANK(ns!G$21)),"UNK",FALSE())))</f>
        <v>1</v>
      </c>
      <c r="H11" s="52" t="b">
        <f>IF(OR(EXACT(cs!$B$15, ns!H$20),EXACT(cs!$B$15, ns!H$21),cs!$B$15=""),TRUE(),IF(OR(EXACT(cs!$B$15, LEFT(ns!H$20 &amp; " ",1)),EXACT(cs!$B$15, LEFT(ns!H$21 &amp; " ", 1))),"RARE",IF(AND(ISBLANK(ns!H$20),ISBLANK(ns!H$21)),"UNK",FALSE())))</f>
        <v>1</v>
      </c>
      <c r="I11" s="52" t="b">
        <f>IF(OR(EXACT(cs!$B$15, ns!I$20),EXACT(cs!$B$15, ns!I$21),cs!$B$15=""),TRUE(),IF(OR(EXACT(cs!$B$15, LEFT(ns!I$20 &amp; " ",1)),EXACT(cs!$B$15, LEFT(ns!I$21 &amp; " ", 1))),"RARE",IF(AND(ISBLANK(ns!I$20),ISBLANK(ns!I$21)),"UNK",FALSE())))</f>
        <v>1</v>
      </c>
      <c r="J11" s="52" t="b">
        <f>IF(OR(EXACT(cs!$B$15, ns!J$20),EXACT(cs!$B$15, ns!J$21),cs!$B$15=""),TRUE(),IF(OR(EXACT(cs!$B$15, LEFT(ns!J$20 &amp; " ",1)),EXACT(cs!$B$15, LEFT(ns!J$21 &amp; " ", 1))),"RARE",IF(AND(ISBLANK(ns!J$20),ISBLANK(ns!J$21)),"UNK",FALSE())))</f>
        <v>1</v>
      </c>
      <c r="K11" s="52" t="b">
        <f>IF(OR(EXACT(cs!$B$15, ns!K$20),EXACT(cs!$B$15, ns!K$21),cs!$B$15=""),TRUE(),IF(OR(EXACT(cs!$B$15, LEFT(ns!K$20 &amp; " ",1)),EXACT(cs!$B$15, LEFT(ns!K$21 &amp; " ", 1))),"RARE",IF(AND(ISBLANK(ns!K$20),ISBLANK(ns!K$21)),"UNK",FALSE())))</f>
        <v>1</v>
      </c>
      <c r="L11" s="52" t="b">
        <f>IF(OR(EXACT(cs!$B$15, ns!L$20),EXACT(cs!$B$15, ns!L$21),cs!$B$15=""),TRUE(),IF(OR(EXACT(cs!$B$15, LEFT(ns!L$20 &amp; " ",1)),EXACT(cs!$B$15, LEFT(ns!L$21 &amp; " ", 1))),"RARE",IF(AND(ISBLANK(ns!L$20),ISBLANK(ns!L$21)),"UNK",FALSE())))</f>
        <v>1</v>
      </c>
      <c r="M11" s="52" t="b">
        <f>IF(OR(EXACT(cs!$B$15, ns!M$20),EXACT(cs!$B$15, ns!M$21),cs!$B$15=""),TRUE(),IF(OR(EXACT(cs!$B$15, LEFT(ns!M$20 &amp; " ",1)),EXACT(cs!$B$15, LEFT(ns!M$21 &amp; " ", 1))),"RARE",IF(AND(ISBLANK(ns!M$20),ISBLANK(ns!M$21)),"UNK",FALSE())))</f>
        <v>1</v>
      </c>
      <c r="N11" s="52" t="b">
        <f>IF(OR(EXACT(cs!$B$15, ns!N$20),EXACT(cs!$B$15, ns!N$21),cs!$B$15=""),TRUE(),IF(OR(EXACT(cs!$B$15, LEFT(ns!N$20 &amp; " ",1)),EXACT(cs!$B$15, LEFT(ns!N$21 &amp; " ", 1))),"RARE",IF(AND(ISBLANK(ns!N$20),ISBLANK(ns!N$21)),"UNK",FALSE())))</f>
        <v>1</v>
      </c>
      <c r="O11" s="52" t="b">
        <f>IF(OR(EXACT(cs!$B$15, ns!O$20),EXACT(cs!$B$15, ns!O$21),cs!$B$15=""),TRUE(),IF(OR(EXACT(cs!$B$15, LEFT(ns!O$20 &amp; " ",1)),EXACT(cs!$B$15, LEFT(ns!O$21 &amp; " ", 1))),"RARE",IF(AND(ISBLANK(ns!O$20),ISBLANK(ns!O$21)),"UNK",FALSE())))</f>
        <v>1</v>
      </c>
      <c r="P11" s="52" t="b">
        <f>IF(OR(EXACT(cs!$B$15, ns!P$20),EXACT(cs!$B$15, ns!P$21),cs!$B$15=""),TRUE(),IF(OR(EXACT(cs!$B$15, LEFT(ns!P$20 &amp; " ",1)),EXACT(cs!$B$15, LEFT(ns!P$21 &amp; " ", 1))),"RARE",IF(AND(ISBLANK(ns!P$20),ISBLANK(ns!P$21)),"UNK",FALSE())))</f>
        <v>1</v>
      </c>
      <c r="Q11" s="52" t="b">
        <f>IF(OR(EXACT(cs!$B$15, ns!Q$20),EXACT(cs!$B$15, ns!Q$21),cs!$B$15=""),TRUE(),IF(OR(EXACT(cs!$B$15, LEFT(ns!Q$20 &amp; " ",1)),EXACT(cs!$B$15, LEFT(ns!Q$21 &amp; " ", 1))),"RARE",IF(AND(ISBLANK(ns!Q$20),ISBLANK(ns!Q$21)),"UNK",FALSE())))</f>
        <v>1</v>
      </c>
      <c r="R11" s="52" t="b">
        <f>IF(OR(EXACT(cs!$B$15, ns!R$20),EXACT(cs!$B$15, ns!R$21),cs!$B$15=""),TRUE(),IF(OR(EXACT(cs!$B$15, LEFT(ns!R$20 &amp; " ",1)),EXACT(cs!$B$15, LEFT(ns!R$21 &amp; " ", 1))),"RARE",IF(AND(ISBLANK(ns!R$20),ISBLANK(ns!R$21)),"UNK",FALSE())))</f>
        <v>1</v>
      </c>
      <c r="S11" s="52" t="b">
        <f>IF(OR(EXACT(cs!$B$15, ns!S$20),EXACT(cs!$B$15, ns!S$21),cs!$B$15=""),TRUE(),IF(OR(EXACT(cs!$B$15, LEFT(ns!S$20 &amp; " ",1)),EXACT(cs!$B$15, LEFT(ns!S$21 &amp; " ", 1))),"RARE",IF(AND(ISBLANK(ns!S$20),ISBLANK(ns!S$21)),"UNK",FALSE())))</f>
        <v>1</v>
      </c>
      <c r="T11" s="52" t="b">
        <f>IF(OR(EXACT(cs!$B$15, ns!T$20),EXACT(cs!$B$15, ns!T$21),cs!$B$15=""),TRUE(),IF(OR(EXACT(cs!$B$15, LEFT(ns!T$20 &amp; " ",1)),EXACT(cs!$B$15, LEFT(ns!T$21 &amp; " ", 1))),"RARE",IF(AND(ISBLANK(ns!T$20),ISBLANK(ns!T$21)),"UNK",FALSE())))</f>
        <v>1</v>
      </c>
      <c r="U11" s="52" t="b">
        <f>IF(OR(EXACT(cs!$B$15, ns!U$20),EXACT(cs!$B$15, ns!U$21),cs!$B$15=""),TRUE(),IF(OR(EXACT(cs!$B$15, LEFT(ns!U$20 &amp; " ",1)),EXACT(cs!$B$15, LEFT(ns!U$21 &amp; " ", 1))),"RARE",IF(AND(ISBLANK(ns!U$20),ISBLANK(ns!U$21)),"UNK",FALSE())))</f>
        <v>1</v>
      </c>
      <c r="V11" s="52" t="b">
        <f>IF(OR(EXACT(cs!$B$15, ns!V$20),EXACT(cs!$B$15, ns!V$21),cs!$B$15=""),TRUE(),IF(OR(EXACT(cs!$B$15, LEFT(ns!V$20 &amp; " ",1)),EXACT(cs!$B$15, LEFT(ns!V$21 &amp; " ", 1))),"RARE",IF(AND(ISBLANK(ns!V$20),ISBLANK(ns!V$21)),"UNK",FALSE())))</f>
        <v>1</v>
      </c>
      <c r="W11" s="52" t="b">
        <f>IF(OR(EXACT(cs!$B$15, ns!W$20),EXACT(cs!$B$15, ns!W$21),cs!$B$15=""),TRUE(),IF(OR(EXACT(cs!$B$15, LEFT(ns!W$20 &amp; " ",1)),EXACT(cs!$B$15, LEFT(ns!W$21 &amp; " ", 1))),"RARE",IF(AND(ISBLANK(ns!W$20),ISBLANK(ns!W$21)),"UNK",FALSE())))</f>
        <v>1</v>
      </c>
      <c r="X11" s="52" t="b">
        <f>IF(OR(EXACT(cs!$B$15, ns!X$20),EXACT(cs!$B$15, ns!X$21),cs!$B$15=""),TRUE(),IF(OR(EXACT(cs!$B$15, LEFT(ns!X$20 &amp; " ",1)),EXACT(cs!$B$15, LEFT(ns!X$21 &amp; " ", 1))),"RARE",IF(AND(ISBLANK(ns!X$20),ISBLANK(ns!X$21)),"UNK",FALSE())))</f>
        <v>1</v>
      </c>
      <c r="Y11" s="52" t="b">
        <f>IF(OR(EXACT(cs!$B$15, ns!Y$20),EXACT(cs!$B$15, ns!Y$21),cs!$B$15=""),TRUE(),IF(OR(EXACT(cs!$B$15, LEFT(ns!Y$20 &amp; " ",1)),EXACT(cs!$B$15, LEFT(ns!Y$21 &amp; " ", 1))),"RARE",IF(AND(ISBLANK(ns!Y$20),ISBLANK(ns!Y$21)),"UNK",FALSE())))</f>
        <v>1</v>
      </c>
      <c r="Z11" s="52" t="b">
        <f>IF(OR(EXACT(cs!$B$15, ns!Z$20),EXACT(cs!$B$15, ns!Z$21),cs!$B$15=""),TRUE(),IF(OR(EXACT(cs!$B$15, LEFT(ns!Z$20 &amp; " ",1)),EXACT(cs!$B$15, LEFT(ns!Z$21 &amp; " ", 1))),"RARE",IF(AND(ISBLANK(ns!Z$20),ISBLANK(ns!Z$21)),"UNK",FALSE())))</f>
        <v>1</v>
      </c>
      <c r="AA11" s="52" t="b">
        <f>IF(OR(EXACT(cs!$B$15, ns!AA$20),EXACT(cs!$B$15, ns!AA$21),cs!$B$15=""),TRUE(),IF(OR(EXACT(cs!$B$15, LEFT(ns!AA$20 &amp; " ",1)),EXACT(cs!$B$15, LEFT(ns!AA$21 &amp; " ", 1))),"RARE",IF(AND(ISBLANK(ns!AA$20),ISBLANK(ns!AA$21)),"UNK",FALSE())))</f>
        <v>1</v>
      </c>
      <c r="AB11" s="52" t="b">
        <f>IF(OR(EXACT(cs!$B$15, ns!AB$20),EXACT(cs!$B$15, ns!AB$21),cs!$B$15=""),TRUE(),IF(OR(EXACT(cs!$B$15, LEFT(ns!AB$20 &amp; " ",1)),EXACT(cs!$B$15, LEFT(ns!AB$21 &amp; " ", 1))),"RARE",IF(AND(ISBLANK(ns!AB$20),ISBLANK(ns!AB$21)),"UNK",FALSE())))</f>
        <v>1</v>
      </c>
      <c r="AC11" s="52" t="b">
        <f>IF(OR(EXACT(cs!$B$15, ns!AC$20),EXACT(cs!$B$15, ns!AC$21),cs!$B$15=""),TRUE(),IF(OR(EXACT(cs!$B$15, LEFT(ns!AC$20 &amp; " ",1)),EXACT(cs!$B$15, LEFT(ns!AC$21 &amp; " ", 1))),"RARE",IF(AND(ISBLANK(ns!AC$20),ISBLANK(ns!AC$21)),"UNK",FALSE())))</f>
        <v>1</v>
      </c>
      <c r="AD11" s="52" t="b">
        <f>IF(OR(EXACT(cs!$B$15, ns!AD$20),EXACT(cs!$B$15, ns!AD$21),cs!$B$15=""),TRUE(),IF(OR(EXACT(cs!$B$15, LEFT(ns!AD$20 &amp; " ",1)),EXACT(cs!$B$15, LEFT(ns!AD$21 &amp; " ", 1))),"RARE",IF(AND(ISBLANK(ns!AD$20),ISBLANK(ns!AD$21)),"UNK",FALSE())))</f>
        <v>1</v>
      </c>
      <c r="AE11" s="52" t="b">
        <f>IF(OR(EXACT(cs!$B$15, ns!AE$20),EXACT(cs!$B$15, ns!AE$21),cs!$B$15=""),TRUE(),IF(OR(EXACT(cs!$B$15, LEFT(ns!AE$20 &amp; " ",1)),EXACT(cs!$B$15, LEFT(ns!AE$21 &amp; " ", 1))),"RARE",IF(AND(ISBLANK(ns!AE$20),ISBLANK(ns!AE$21)),"UNK",FALSE())))</f>
        <v>1</v>
      </c>
      <c r="AF11" s="52" t="b">
        <f>IF(OR(EXACT(cs!$B$15, ns!AF$20),EXACT(cs!$B$15, ns!AF$21),cs!$B$15=""),TRUE(),IF(OR(EXACT(cs!$B$15, LEFT(ns!AF$20 &amp; " ",1)),EXACT(cs!$B$15, LEFT(ns!AF$21 &amp; " ", 1))),"RARE",IF(AND(ISBLANK(ns!AF$20),ISBLANK(ns!AF$21)),"UNK",FALSE())))</f>
        <v>1</v>
      </c>
      <c r="AG11" s="52" t="b">
        <f>IF(OR(EXACT(cs!$B$15, ns!AG$20),EXACT(cs!$B$15, ns!AG$21),cs!$B$15=""),TRUE(),IF(OR(EXACT(cs!$B$15, LEFT(ns!AG$20 &amp; " ",1)),EXACT(cs!$B$15, LEFT(ns!AG$21 &amp; " ", 1))),"RARE",IF(AND(ISBLANK(ns!AG$20),ISBLANK(ns!AG$21)),"UNK",FALSE())))</f>
        <v>1</v>
      </c>
      <c r="AH11" s="52" t="b">
        <f>IF(OR(EXACT(cs!$B$15, ns!AH$20),EXACT(cs!$B$15, ns!AH$21),cs!$B$15=""),TRUE(),IF(OR(EXACT(cs!$B$15, LEFT(ns!AH$20 &amp; " ",1)),EXACT(cs!$B$15, LEFT(ns!AH$21 &amp; " ", 1))),"RARE",IF(AND(ISBLANK(ns!AH$20),ISBLANK(ns!AH$21)),"UNK",FALSE())))</f>
        <v>1</v>
      </c>
      <c r="AI11" s="52" t="b">
        <f>IF(OR(EXACT(cs!$B$15, ns!AI$20),EXACT(cs!$B$15, ns!AI$21),cs!$B$15=""),TRUE(),IF(OR(EXACT(cs!$B$15, LEFT(ns!AI$20 &amp; " ",1)),EXACT(cs!$B$15, LEFT(ns!AI$21 &amp; " ", 1))),"RARE",IF(AND(ISBLANK(ns!AI$20),ISBLANK(ns!AI$21)),"UNK",FALSE())))</f>
        <v>1</v>
      </c>
      <c r="AJ11" s="52" t="b">
        <f>IF(OR(EXACT(cs!$B$15, ns!AJ$20),EXACT(cs!$B$15, ns!AJ$21),cs!$B$15=""),TRUE(),IF(OR(EXACT(cs!$B$15, LEFT(ns!AJ$20 &amp; " ",1)),EXACT(cs!$B$15, LEFT(ns!AJ$21 &amp; " ", 1))),"RARE",IF(AND(ISBLANK(ns!AJ$20),ISBLANK(ns!AJ$21)),"UNK",FALSE())))</f>
        <v>1</v>
      </c>
      <c r="AK11" s="52" t="b">
        <f>IF(OR(EXACT(cs!$B$15, ns!AK$20),EXACT(cs!$B$15, ns!AK$21),cs!$B$15=""),TRUE(),IF(OR(EXACT(cs!$B$15, LEFT(ns!AK$20 &amp; " ",1)),EXACT(cs!$B$15, LEFT(ns!AK$21 &amp; " ", 1))),"RARE",IF(AND(ISBLANK(ns!AK$20),ISBLANK(ns!AK$21)),"UNK",FALSE())))</f>
        <v>1</v>
      </c>
      <c r="AL11" s="52" t="b">
        <f>IF(OR(EXACT(cs!$B$15, ns!AL$20),EXACT(cs!$B$15, ns!AL$21),cs!$B$15=""),TRUE(),IF(OR(EXACT(cs!$B$15, LEFT(ns!AL$20 &amp; " ",1)),EXACT(cs!$B$15, LEFT(ns!AL$21 &amp; " ", 1))),"RARE",IF(AND(ISBLANK(ns!AL$20),ISBLANK(ns!AL$21)),"UNK",FALSE())))</f>
        <v>1</v>
      </c>
      <c r="AM11" s="52" t="b">
        <f>IF(OR(EXACT(cs!$B$15, ns!AM$20),EXACT(cs!$B$15, ns!AM$21),cs!$B$15=""),TRUE(),IF(OR(EXACT(cs!$B$15, LEFT(ns!AM$20 &amp; " ",1)),EXACT(cs!$B$15, LEFT(ns!AM$21 &amp; " ", 1))),"RARE",IF(AND(ISBLANK(ns!AM$20),ISBLANK(ns!AM$21)),"UNK",FALSE())))</f>
        <v>1</v>
      </c>
      <c r="AN11" s="52" t="b">
        <f>IF(OR(EXACT(cs!$B$15, ns!AN$20),EXACT(cs!$B$15, ns!AN$21),cs!$B$15=""),TRUE(),IF(OR(EXACT(cs!$B$15, LEFT(ns!AN$20 &amp; " ",1)),EXACT(cs!$B$15, LEFT(ns!AN$21 &amp; " ", 1))),"RARE",IF(AND(ISBLANK(ns!AN$20),ISBLANK(ns!AN$21)),"UNK",FALSE())))</f>
        <v>1</v>
      </c>
      <c r="AO11" s="52" t="b">
        <f>IF(OR(EXACT(cs!$B$15, ns!AO$20),EXACT(cs!$B$15, ns!AO$21),cs!$B$15=""),TRUE(),IF(OR(EXACT(cs!$B$15, LEFT(ns!AO$20 &amp; " ",1)),EXACT(cs!$B$15, LEFT(ns!AO$21 &amp; " ", 1))),"RARE",IF(AND(ISBLANK(ns!AO$20),ISBLANK(ns!AO$21)),"UNK",FALSE())))</f>
        <v>1</v>
      </c>
      <c r="AP11" s="52" t="b">
        <f>IF(OR(EXACT(cs!$B$15, ns!AP$20),EXACT(cs!$B$15, ns!AP$21),cs!$B$15=""),TRUE(),IF(OR(EXACT(cs!$B$15, LEFT(ns!AP$20 &amp; " ",1)),EXACT(cs!$B$15, LEFT(ns!AP$21 &amp; " ", 1))),"RARE",IF(AND(ISBLANK(ns!AP$20),ISBLANK(ns!AP$21)),"UNK",FALSE())))</f>
        <v>1</v>
      </c>
      <c r="AQ11" s="52" t="b">
        <f>IF(OR(EXACT(cs!$B$15, ns!AQ$20),EXACT(cs!$B$15, ns!AQ$21),cs!$B$15=""),TRUE(),IF(OR(EXACT(cs!$B$15, LEFT(ns!AQ$20 &amp; " ",1)),EXACT(cs!$B$15, LEFT(ns!AQ$21 &amp; " ", 1))),"RARE",IF(AND(ISBLANK(ns!AQ$20),ISBLANK(ns!AQ$21)),"UNK",FALSE())))</f>
        <v>1</v>
      </c>
      <c r="AR11" s="52" t="b">
        <f>IF(OR(EXACT(cs!$B$15, ns!AR$20),EXACT(cs!$B$15, ns!AR$21),cs!$B$15=""),TRUE(),IF(OR(EXACT(cs!$B$15, LEFT(ns!AR$20 &amp; " ",1)),EXACT(cs!$B$15, LEFT(ns!AR$21 &amp; " ", 1))),"RARE",IF(AND(ISBLANK(ns!AR$20),ISBLANK(ns!AR$21)),"UNK",FALSE())))</f>
        <v>1</v>
      </c>
      <c r="AS11" s="52" t="b">
        <f>IF(OR(EXACT(cs!$B$15, ns!AS$20),EXACT(cs!$B$15, ns!AS$21),cs!$B$15=""),TRUE(),IF(OR(EXACT(cs!$B$15, LEFT(ns!AS$20 &amp; " ",1)),EXACT(cs!$B$15, LEFT(ns!AS$21 &amp; " ", 1))),"RARE",IF(AND(ISBLANK(ns!AS$20),ISBLANK(ns!AS$21)),"UNK",FALSE())))</f>
        <v>1</v>
      </c>
      <c r="AT11" s="52" t="b">
        <f>IF(OR(EXACT(cs!$B$15, ns!AT$20),EXACT(cs!$B$15, ns!AT$21),cs!$B$15=""),TRUE(),IF(OR(EXACT(cs!$B$15, LEFT(ns!AT$20 &amp; " ",1)),EXACT(cs!$B$15, LEFT(ns!AT$21 &amp; " ", 1))),"RARE",IF(AND(ISBLANK(ns!AT$20),ISBLANK(ns!AT$21)),"UNK",FALSE())))</f>
        <v>1</v>
      </c>
      <c r="AU11" s="52" t="b">
        <f>IF(OR(EXACT(cs!$B$15, ns!AU$20),EXACT(cs!$B$15, ns!AU$21),cs!$B$15=""),TRUE(),IF(OR(EXACT(cs!$B$15, LEFT(ns!AU$20 &amp; " ",1)),EXACT(cs!$B$15, LEFT(ns!AU$21 &amp; " ", 1))),"RARE",IF(AND(ISBLANK(ns!AU$20),ISBLANK(ns!AU$21)),"UNK",FALSE())))</f>
        <v>1</v>
      </c>
      <c r="AV11" s="52" t="b">
        <f>IF(OR(EXACT(cs!$B$15, ns!AV$20),EXACT(cs!$B$15, ns!AV$21),cs!$B$15=""),TRUE(),IF(OR(EXACT(cs!$B$15, LEFT(ns!AV$20 &amp; " ",1)),EXACT(cs!$B$15, LEFT(ns!AV$21 &amp; " ", 1))),"RARE",IF(AND(ISBLANK(ns!AV$20),ISBLANK(ns!AV$21)),"UNK",FALSE())))</f>
        <v>1</v>
      </c>
      <c r="AW11" s="52" t="b">
        <f>IF(OR(EXACT(cs!$B$15, ns!AW$20),EXACT(cs!$B$15, ns!AW$21),cs!$B$15=""),TRUE(),IF(OR(EXACT(cs!$B$15, LEFT(ns!AW$20 &amp; " ",1)),EXACT(cs!$B$15, LEFT(ns!AW$21 &amp; " ", 1))),"RARE",IF(AND(ISBLANK(ns!AW$20),ISBLANK(ns!AW$21)),"UNK",FALSE())))</f>
        <v>1</v>
      </c>
      <c r="AX11" s="52" t="b">
        <f>IF(OR(EXACT(cs!$B$15, ns!AX$20),EXACT(cs!$B$15, ns!AX$21),cs!$B$15=""),TRUE(),IF(OR(EXACT(cs!$B$15, LEFT(ns!AX$20 &amp; " ",1)),EXACT(cs!$B$15, LEFT(ns!AX$21 &amp; " ", 1))),"RARE",IF(AND(ISBLANK(ns!AX$20),ISBLANK(ns!AX$21)),"UNK",FALSE())))</f>
        <v>1</v>
      </c>
      <c r="AY11" s="52" t="b">
        <f>IF(OR(EXACT(cs!$B$15, ns!AY$20),EXACT(cs!$B$15, ns!AY$21),cs!$B$15=""),TRUE(),IF(OR(EXACT(cs!$B$15, LEFT(ns!AY$20 &amp; " ",1)),EXACT(cs!$B$15, LEFT(ns!AY$21 &amp; " ", 1))),"RARE",IF(AND(ISBLANK(ns!AY$20),ISBLANK(ns!AY$21)),"UNK",FALSE())))</f>
        <v>1</v>
      </c>
      <c r="AZ11" s="52" t="b">
        <f>IF(OR(EXACT(cs!$B$15, ns!AZ$20),EXACT(cs!$B$15, ns!AZ$21),cs!$B$15=""),TRUE(),IF(OR(EXACT(cs!$B$15, LEFT(ns!AZ$20 &amp; " ",1)),EXACT(cs!$B$15, LEFT(ns!AZ$21 &amp; " ", 1))),"RARE",IF(AND(ISBLANK(ns!AZ$20),ISBLANK(ns!AZ$21)),"UNK",FALSE())))</f>
        <v>1</v>
      </c>
      <c r="BA11" s="52" t="b">
        <f>IF(OR(EXACT(cs!$B$15, ns!BA$20),EXACT(cs!$B$15, ns!BA$21),cs!$B$15=""),TRUE(),IF(OR(EXACT(cs!$B$15, LEFT(ns!BA$20 &amp; " ",1)),EXACT(cs!$B$15, LEFT(ns!BA$21 &amp; " ", 1))),"RARE",IF(AND(ISBLANK(ns!BA$20),ISBLANK(ns!BA$21)),"UNK",FALSE())))</f>
        <v>1</v>
      </c>
      <c r="BB11" s="52" t="b">
        <f>IF(OR(EXACT(cs!$B$15, ns!BB$20),EXACT(cs!$B$15, ns!BB$21),cs!$B$15=""),TRUE(),IF(OR(EXACT(cs!$B$15, LEFT(ns!BB$20 &amp; " ",1)),EXACT(cs!$B$15, LEFT(ns!BB$21 &amp; " ", 1))),"RARE",IF(AND(ISBLANK(ns!BB$20),ISBLANK(ns!BB$21)),"UNK",FALSE())))</f>
        <v>1</v>
      </c>
      <c r="BC11" s="52" t="b">
        <f>IF(OR(EXACT(cs!$B$15, ns!BC$20),EXACT(cs!$B$15, ns!BC$21),cs!$B$15=""),TRUE(),IF(OR(EXACT(cs!$B$15, LEFT(ns!BC$20 &amp; " ",1)),EXACT(cs!$B$15, LEFT(ns!BC$21 &amp; " ", 1))),"RARE",IF(AND(ISBLANK(ns!BC$20),ISBLANK(ns!BC$21)),"UNK",FALSE())))</f>
        <v>1</v>
      </c>
      <c r="BD11" s="52" t="b">
        <f>IF(OR(EXACT(cs!$B$15, ns!BD$20),EXACT(cs!$B$15, ns!BD$21),cs!$B$15=""),TRUE(),IF(OR(EXACT(cs!$B$15, LEFT(ns!BD$20 &amp; " ",1)),EXACT(cs!$B$15, LEFT(ns!BD$21 &amp; " ", 1))),"RARE",IF(AND(ISBLANK(ns!BD$20),ISBLANK(ns!BD$21)),"UNK",FALSE())))</f>
        <v>1</v>
      </c>
      <c r="BE11" s="52" t="b">
        <f>IF(OR(EXACT(cs!$B$15, ns!BE$20),EXACT(cs!$B$15, ns!BE$21),cs!$B$15=""),TRUE(),IF(OR(EXACT(cs!$B$15, LEFT(ns!BE$20 &amp; " ",1)),EXACT(cs!$B$15, LEFT(ns!BE$21 &amp; " ", 1))),"RARE",IF(AND(ISBLANK(ns!BE$20),ISBLANK(ns!BE$21)),"UNK",FALSE())))</f>
        <v>1</v>
      </c>
      <c r="BF11" s="52" t="b">
        <f>IF(OR(EXACT(cs!$B$15, ns!BF$20),EXACT(cs!$B$15, ns!BF$21),cs!$B$15=""),TRUE(),IF(OR(EXACT(cs!$B$15, LEFT(ns!BF$20 &amp; " ",1)),EXACT(cs!$B$15, LEFT(ns!BF$21 &amp; " ", 1))),"RARE",IF(AND(ISBLANK(ns!BF$20),ISBLANK(ns!BF$21)),"UNK",FALSE())))</f>
        <v>1</v>
      </c>
      <c r="BG11" s="52" t="b">
        <f>IF(OR(EXACT(cs!$B$15, ns!BG$20),EXACT(cs!$B$15, ns!BG$21),cs!$B$15=""),TRUE(),IF(OR(EXACT(cs!$B$15, LEFT(ns!BG$20 &amp; " ",1)),EXACT(cs!$B$15, LEFT(ns!BG$21 &amp; " ", 1))),"RARE",IF(AND(ISBLANK(ns!BG$20),ISBLANK(ns!BG$21)),"UNK",FALSE())))</f>
        <v>1</v>
      </c>
      <c r="BH11" s="52" t="b">
        <f>IF(OR(EXACT(cs!$B$15, ns!BH$20),EXACT(cs!$B$15, ns!BH$21),cs!$B$15=""),TRUE(),IF(OR(EXACT(cs!$B$15, LEFT(ns!BH$20 &amp; " ",1)),EXACT(cs!$B$15, LEFT(ns!BH$21 &amp; " ", 1))),"RARE",IF(AND(ISBLANK(ns!BH$20),ISBLANK(ns!BH$21)),"UNK",FALSE())))</f>
        <v>1</v>
      </c>
      <c r="BI11" s="52" t="b">
        <f>IF(OR(EXACT(cs!$B$15, ns!BI$20),EXACT(cs!$B$15, ns!BI$21),cs!$B$15=""),TRUE(),IF(OR(EXACT(cs!$B$15, LEFT(ns!BI$20 &amp; " ",1)),EXACT(cs!$B$15, LEFT(ns!BI$21 &amp; " ", 1))),"RARE",IF(AND(ISBLANK(ns!BI$20),ISBLANK(ns!BI$21)),"UNK",FALSE())))</f>
        <v>1</v>
      </c>
      <c r="BJ11" s="52" t="b">
        <f>IF(OR(EXACT(cs!$B$15, ns!BJ$20),EXACT(cs!$B$15, ns!BJ$21),cs!$B$15=""),TRUE(),IF(OR(EXACT(cs!$B$15, LEFT(ns!BJ$20 &amp; " ",1)),EXACT(cs!$B$15, LEFT(ns!BJ$21 &amp; " ", 1))),"RARE",IF(AND(ISBLANK(ns!BJ$20),ISBLANK(ns!BJ$21)),"UNK",FALSE())))</f>
        <v>1</v>
      </c>
      <c r="BK11" s="52" t="b">
        <f>IF(OR(EXACT(cs!$B$15, ns!BK$20),EXACT(cs!$B$15, ns!BK$21),cs!$B$15=""),TRUE(),IF(OR(EXACT(cs!$B$15, LEFT(ns!BK$20 &amp; " ",1)),EXACT(cs!$B$15, LEFT(ns!BK$21 &amp; " ", 1))),"RARE",IF(AND(ISBLANK(ns!BK$20),ISBLANK(ns!BK$21)),"UNK",FALSE())))</f>
        <v>1</v>
      </c>
    </row>
    <row r="12" spans="1:64" x14ac:dyDescent="0.2">
      <c r="A12" t="s">
        <v>953</v>
      </c>
      <c r="B12" s="52" t="b">
        <f>IF(OR(EXACT(cs!$B$16,ns!B$22),EXACT(cs!$B$16,ns!B$23),EXACT(cs!$B$16,ns!B$24),cs!$B$16=""),TRUE(),IF(OR(EXACT(cs!$B$16,LEFT(ns!B$22 &amp; " ",1)),EXACT(cs!$B$16,LEFT(ns!B$23 &amp; " ",1)),EXACT(cs!$B$16,LEFT(ns!B$24 &amp; " ",1))),"RARE",IF(AND(ISBLANK(ns!B$22),ISBLANK(ns!B$23),ISBLANK(ns!B$24)),"UNK",FALSE())))</f>
        <v>1</v>
      </c>
      <c r="C12" s="52" t="b">
        <f>IF(OR(EXACT(cs!$B$16,ns!C$22),EXACT(cs!$B$16,ns!C$23),EXACT(cs!$B$16,ns!C$24),cs!$B$16=""),TRUE(),IF(OR(EXACT(cs!$B$16,LEFT(ns!C$22 &amp; " ",1)),EXACT(cs!$B$16,LEFT(ns!C$23 &amp; " ",1)),EXACT(cs!$B$16,LEFT(ns!C$24 &amp; " ",1))),"RARE",IF(AND(ISBLANK(ns!C$22),ISBLANK(ns!C$23),ISBLANK(ns!C$24)),"UNK",FALSE())))</f>
        <v>1</v>
      </c>
      <c r="D12" s="52" t="b">
        <f>IF(OR(EXACT(cs!$B$16,ns!D$22),EXACT(cs!$B$16,ns!D$23),EXACT(cs!$B$16,ns!D$24),cs!$B$16=""),TRUE(),IF(OR(EXACT(cs!$B$16,LEFT(ns!D$22 &amp; " ",1)),EXACT(cs!$B$16,LEFT(ns!D$23 &amp; " ",1)),EXACT(cs!$B$16,LEFT(ns!D$24 &amp; " ",1))),"RARE",IF(AND(ISBLANK(ns!D$22),ISBLANK(ns!D$23),ISBLANK(ns!D$24)),"UNK",FALSE())))</f>
        <v>1</v>
      </c>
      <c r="E12" s="52" t="b">
        <f>IF(OR(EXACT(cs!$B$16,ns!E$22),EXACT(cs!$B$16,ns!E$23),EXACT(cs!$B$16,ns!E$24),cs!$B$16=""),TRUE(),IF(OR(EXACT(cs!$B$16,LEFT(ns!E$22 &amp; " ",1)),EXACT(cs!$B$16,LEFT(ns!E$23 &amp; " ",1)),EXACT(cs!$B$16,LEFT(ns!E$24 &amp; " ",1))),"RARE",IF(AND(ISBLANK(ns!E$22),ISBLANK(ns!E$23),ISBLANK(ns!E$24)),"UNK",FALSE())))</f>
        <v>1</v>
      </c>
      <c r="F12" s="52" t="b">
        <f>IF(OR(EXACT(cs!$B$16,ns!F$22),EXACT(cs!$B$16,ns!F$23),EXACT(cs!$B$16,ns!F$24),cs!$B$16=""),TRUE(),IF(OR(EXACT(cs!$B$16,LEFT(ns!F$22 &amp; " ",1)),EXACT(cs!$B$16,LEFT(ns!F$23 &amp; " ",1)),EXACT(cs!$B$16,LEFT(ns!F$24 &amp; " ",1))),"RARE",IF(AND(ISBLANK(ns!F$22),ISBLANK(ns!F$23),ISBLANK(ns!F$24)),"UNK",FALSE())))</f>
        <v>1</v>
      </c>
      <c r="G12" s="52" t="b">
        <f>IF(OR(EXACT(cs!$B$16,ns!G$22),EXACT(cs!$B$16,ns!G$23),EXACT(cs!$B$16,ns!G$24),cs!$B$16=""),TRUE(),IF(OR(EXACT(cs!$B$16,LEFT(ns!G$22 &amp; " ",1)),EXACT(cs!$B$16,LEFT(ns!G$23 &amp; " ",1)),EXACT(cs!$B$16,LEFT(ns!G$24 &amp; " ",1))),"RARE",IF(AND(ISBLANK(ns!G$22),ISBLANK(ns!G$23),ISBLANK(ns!G$24)),"UNK",FALSE())))</f>
        <v>1</v>
      </c>
      <c r="H12" s="52" t="b">
        <f>IF(OR(EXACT(cs!$B$16,ns!H$22),EXACT(cs!$B$16,ns!H$23),EXACT(cs!$B$16,ns!H$24),cs!$B$16=""),TRUE(),IF(OR(EXACT(cs!$B$16,LEFT(ns!H$22 &amp; " ",1)),EXACT(cs!$B$16,LEFT(ns!H$23 &amp; " ",1)),EXACT(cs!$B$16,LEFT(ns!H$24 &amp; " ",1))),"RARE",IF(AND(ISBLANK(ns!H$22),ISBLANK(ns!H$23),ISBLANK(ns!H$24)),"UNK",FALSE())))</f>
        <v>1</v>
      </c>
      <c r="I12" s="52" t="b">
        <f>IF(OR(EXACT(cs!$B$16,ns!I$22),EXACT(cs!$B$16,ns!I$23),EXACT(cs!$B$16,ns!I$24),cs!$B$16=""),TRUE(),IF(OR(EXACT(cs!$B$16,LEFT(ns!I$22 &amp; " ",1)),EXACT(cs!$B$16,LEFT(ns!I$23 &amp; " ",1)),EXACT(cs!$B$16,LEFT(ns!I$24 &amp; " ",1))),"RARE",IF(AND(ISBLANK(ns!I$22),ISBLANK(ns!I$23),ISBLANK(ns!I$24)),"UNK",FALSE())))</f>
        <v>1</v>
      </c>
      <c r="J12" s="52" t="b">
        <f>IF(OR(EXACT(cs!$B$16,ns!J$22),EXACT(cs!$B$16,ns!J$23),EXACT(cs!$B$16,ns!J$24),cs!$B$16=""),TRUE(),IF(OR(EXACT(cs!$B$16,LEFT(ns!J$22 &amp; " ",1)),EXACT(cs!$B$16,LEFT(ns!J$23 &amp; " ",1)),EXACT(cs!$B$16,LEFT(ns!J$24 &amp; " ",1))),"RARE",IF(AND(ISBLANK(ns!J$22),ISBLANK(ns!J$23),ISBLANK(ns!J$24)),"UNK",FALSE())))</f>
        <v>1</v>
      </c>
      <c r="K12" s="52" t="b">
        <f>IF(OR(EXACT(cs!$B$16,ns!K$22),EXACT(cs!$B$16,ns!K$23),EXACT(cs!$B$16,ns!K$24),cs!$B$16=""),TRUE(),IF(OR(EXACT(cs!$B$16,LEFT(ns!K$22 &amp; " ",1)),EXACT(cs!$B$16,LEFT(ns!K$23 &amp; " ",1)),EXACT(cs!$B$16,LEFT(ns!K$24 &amp; " ",1))),"RARE",IF(AND(ISBLANK(ns!K$22),ISBLANK(ns!K$23),ISBLANK(ns!K$24)),"UNK",FALSE())))</f>
        <v>1</v>
      </c>
      <c r="L12" s="52" t="b">
        <f>IF(OR(EXACT(cs!$B$16,ns!L$22),EXACT(cs!$B$16,ns!L$23),EXACT(cs!$B$16,ns!L$24),cs!$B$16=""),TRUE(),IF(OR(EXACT(cs!$B$16,LEFT(ns!L$22 &amp; " ",1)),EXACT(cs!$B$16,LEFT(ns!L$23 &amp; " ",1)),EXACT(cs!$B$16,LEFT(ns!L$24 &amp; " ",1))),"RARE",IF(AND(ISBLANK(ns!L$22),ISBLANK(ns!L$23),ISBLANK(ns!L$24)),"UNK",FALSE())))</f>
        <v>1</v>
      </c>
      <c r="M12" s="52" t="b">
        <f>IF(OR(EXACT(cs!$B$16,ns!M$22),EXACT(cs!$B$16,ns!M$23),EXACT(cs!$B$16,ns!M$24),cs!$B$16=""),TRUE(),IF(OR(EXACT(cs!$B$16,LEFT(ns!M$22 &amp; " ",1)),EXACT(cs!$B$16,LEFT(ns!M$23 &amp; " ",1)),EXACT(cs!$B$16,LEFT(ns!M$24 &amp; " ",1))),"RARE",IF(AND(ISBLANK(ns!M$22),ISBLANK(ns!M$23),ISBLANK(ns!M$24)),"UNK",FALSE())))</f>
        <v>1</v>
      </c>
      <c r="N12" s="52" t="b">
        <f>IF(OR(EXACT(cs!$B$16,ns!N$22),EXACT(cs!$B$16,ns!N$23),EXACT(cs!$B$16,ns!N$24),cs!$B$16=""),TRUE(),IF(OR(EXACT(cs!$B$16,LEFT(ns!N$22 &amp; " ",1)),EXACT(cs!$B$16,LEFT(ns!N$23 &amp; " ",1)),EXACT(cs!$B$16,LEFT(ns!N$24 &amp; " ",1))),"RARE",IF(AND(ISBLANK(ns!N$22),ISBLANK(ns!N$23),ISBLANK(ns!N$24)),"UNK",FALSE())))</f>
        <v>1</v>
      </c>
      <c r="O12" s="52" t="b">
        <f>IF(OR(EXACT(cs!$B$16,ns!O$22),EXACT(cs!$B$16,ns!O$23),EXACT(cs!$B$16,ns!O$24),cs!$B$16=""),TRUE(),IF(OR(EXACT(cs!$B$16,LEFT(ns!O$22 &amp; " ",1)),EXACT(cs!$B$16,LEFT(ns!O$23 &amp; " ",1)),EXACT(cs!$B$16,LEFT(ns!O$24 &amp; " ",1))),"RARE",IF(AND(ISBLANK(ns!O$22),ISBLANK(ns!O$23),ISBLANK(ns!O$24)),"UNK",FALSE())))</f>
        <v>1</v>
      </c>
      <c r="P12" s="52" t="b">
        <f>IF(OR(EXACT(cs!$B$16,ns!P$22),EXACT(cs!$B$16,ns!P$23),EXACT(cs!$B$16,ns!P$24),cs!$B$16=""),TRUE(),IF(OR(EXACT(cs!$B$16,LEFT(ns!P$22 &amp; " ",1)),EXACT(cs!$B$16,LEFT(ns!P$23 &amp; " ",1)),EXACT(cs!$B$16,LEFT(ns!P$24 &amp; " ",1))),"RARE",IF(AND(ISBLANK(ns!P$22),ISBLANK(ns!P$23),ISBLANK(ns!P$24)),"UNK",FALSE())))</f>
        <v>1</v>
      </c>
      <c r="Q12" s="52" t="b">
        <f>IF(OR(EXACT(cs!$B$16,ns!Q$22),EXACT(cs!$B$16,ns!Q$23),EXACT(cs!$B$16,ns!Q$24),cs!$B$16=""),TRUE(),IF(OR(EXACT(cs!$B$16,LEFT(ns!Q$22 &amp; " ",1)),EXACT(cs!$B$16,LEFT(ns!Q$23 &amp; " ",1)),EXACT(cs!$B$16,LEFT(ns!Q$24 &amp; " ",1))),"RARE",IF(AND(ISBLANK(ns!Q$22),ISBLANK(ns!Q$23),ISBLANK(ns!Q$24)),"UNK",FALSE())))</f>
        <v>1</v>
      </c>
      <c r="R12" s="52" t="b">
        <f>IF(OR(EXACT(cs!$B$16,ns!R$22),EXACT(cs!$B$16,ns!R$23),EXACT(cs!$B$16,ns!R$24),cs!$B$16=""),TRUE(),IF(OR(EXACT(cs!$B$16,LEFT(ns!R$22 &amp; " ",1)),EXACT(cs!$B$16,LEFT(ns!R$23 &amp; " ",1)),EXACT(cs!$B$16,LEFT(ns!R$24 &amp; " ",1))),"RARE",IF(AND(ISBLANK(ns!R$22),ISBLANK(ns!R$23),ISBLANK(ns!R$24)),"UNK",FALSE())))</f>
        <v>1</v>
      </c>
      <c r="S12" s="52" t="b">
        <f>IF(OR(EXACT(cs!$B$16,ns!S$22),EXACT(cs!$B$16,ns!S$23),EXACT(cs!$B$16,ns!S$24),cs!$B$16=""),TRUE(),IF(OR(EXACT(cs!$B$16,LEFT(ns!S$22 &amp; " ",1)),EXACT(cs!$B$16,LEFT(ns!S$23 &amp; " ",1)),EXACT(cs!$B$16,LEFT(ns!S$24 &amp; " ",1))),"RARE",IF(AND(ISBLANK(ns!S$22),ISBLANK(ns!S$23),ISBLANK(ns!S$24)),"UNK",FALSE())))</f>
        <v>1</v>
      </c>
      <c r="T12" s="52" t="b">
        <f>IF(OR(EXACT(cs!$B$16,ns!T$22),EXACT(cs!$B$16,ns!T$23),EXACT(cs!$B$16,ns!T$24),cs!$B$16=""),TRUE(),IF(OR(EXACT(cs!$B$16,LEFT(ns!T$22 &amp; " ",1)),EXACT(cs!$B$16,LEFT(ns!T$23 &amp; " ",1)),EXACT(cs!$B$16,LEFT(ns!T$24 &amp; " ",1))),"RARE",IF(AND(ISBLANK(ns!T$22),ISBLANK(ns!T$23),ISBLANK(ns!T$24)),"UNK",FALSE())))</f>
        <v>1</v>
      </c>
      <c r="U12" s="52" t="b">
        <f>IF(OR(EXACT(cs!$B$16,ns!U$22),EXACT(cs!$B$16,ns!U$23),EXACT(cs!$B$16,ns!U$24),cs!$B$16=""),TRUE(),IF(OR(EXACT(cs!$B$16,LEFT(ns!U$22 &amp; " ",1)),EXACT(cs!$B$16,LEFT(ns!U$23 &amp; " ",1)),EXACT(cs!$B$16,LEFT(ns!U$24 &amp; " ",1))),"RARE",IF(AND(ISBLANK(ns!U$22),ISBLANK(ns!U$23),ISBLANK(ns!U$24)),"UNK",FALSE())))</f>
        <v>1</v>
      </c>
      <c r="V12" s="52" t="b">
        <f>IF(OR(EXACT(cs!$B$16,ns!V$22),EXACT(cs!$B$16,ns!V$23),EXACT(cs!$B$16,ns!V$24),cs!$B$16=""),TRUE(),IF(OR(EXACT(cs!$B$16,LEFT(ns!V$22 &amp; " ",1)),EXACT(cs!$B$16,LEFT(ns!V$23 &amp; " ",1)),EXACT(cs!$B$16,LEFT(ns!V$24 &amp; " ",1))),"RARE",IF(AND(ISBLANK(ns!V$22),ISBLANK(ns!V$23),ISBLANK(ns!V$24)),"UNK",FALSE())))</f>
        <v>1</v>
      </c>
      <c r="W12" s="52" t="b">
        <f>IF(OR(EXACT(cs!$B$16,ns!W$22),EXACT(cs!$B$16,ns!W$23),EXACT(cs!$B$16,ns!W$24),cs!$B$16=""),TRUE(),IF(OR(EXACT(cs!$B$16,LEFT(ns!W$22 &amp; " ",1)),EXACT(cs!$B$16,LEFT(ns!W$23 &amp; " ",1)),EXACT(cs!$B$16,LEFT(ns!W$24 &amp; " ",1))),"RARE",IF(AND(ISBLANK(ns!W$22),ISBLANK(ns!W$23),ISBLANK(ns!W$24)),"UNK",FALSE())))</f>
        <v>1</v>
      </c>
      <c r="X12" s="52" t="b">
        <f>IF(OR(EXACT(cs!$B$16,ns!X$22),EXACT(cs!$B$16,ns!X$23),EXACT(cs!$B$16,ns!X$24),cs!$B$16=""),TRUE(),IF(OR(EXACT(cs!$B$16,LEFT(ns!X$22 &amp; " ",1)),EXACT(cs!$B$16,LEFT(ns!X$23 &amp; " ",1)),EXACT(cs!$B$16,LEFT(ns!X$24 &amp; " ",1))),"RARE",IF(AND(ISBLANK(ns!X$22),ISBLANK(ns!X$23),ISBLANK(ns!X$24)),"UNK",FALSE())))</f>
        <v>1</v>
      </c>
      <c r="Y12" s="52" t="b">
        <f>IF(OR(EXACT(cs!$B$16,ns!Y$22),EXACT(cs!$B$16,ns!Y$23),EXACT(cs!$B$16,ns!Y$24),cs!$B$16=""),TRUE(),IF(OR(EXACT(cs!$B$16,LEFT(ns!Y$22 &amp; " ",1)),EXACT(cs!$B$16,LEFT(ns!Y$23 &amp; " ",1)),EXACT(cs!$B$16,LEFT(ns!Y$24 &amp; " ",1))),"RARE",IF(AND(ISBLANK(ns!Y$22),ISBLANK(ns!Y$23),ISBLANK(ns!Y$24)),"UNK",FALSE())))</f>
        <v>1</v>
      </c>
      <c r="Z12" s="52" t="b">
        <f>IF(OR(EXACT(cs!$B$16,ns!Z$22),EXACT(cs!$B$16,ns!Z$23),EXACT(cs!$B$16,ns!Z$24),cs!$B$16=""),TRUE(),IF(OR(EXACT(cs!$B$16,LEFT(ns!Z$22 &amp; " ",1)),EXACT(cs!$B$16,LEFT(ns!Z$23 &amp; " ",1)),EXACT(cs!$B$16,LEFT(ns!Z$24 &amp; " ",1))),"RARE",IF(AND(ISBLANK(ns!Z$22),ISBLANK(ns!Z$23),ISBLANK(ns!Z$24)),"UNK",FALSE())))</f>
        <v>1</v>
      </c>
      <c r="AA12" s="52" t="b">
        <f>IF(OR(EXACT(cs!$B$16,ns!AA$22),EXACT(cs!$B$16,ns!AA$23),EXACT(cs!$B$16,ns!AA$24),cs!$B$16=""),TRUE(),IF(OR(EXACT(cs!$B$16,LEFT(ns!AA$22 &amp; " ",1)),EXACT(cs!$B$16,LEFT(ns!AA$23 &amp; " ",1)),EXACT(cs!$B$16,LEFT(ns!AA$24 &amp; " ",1))),"RARE",IF(AND(ISBLANK(ns!AA$22),ISBLANK(ns!AA$23),ISBLANK(ns!AA$24)),"UNK",FALSE())))</f>
        <v>1</v>
      </c>
      <c r="AB12" s="52" t="b">
        <f>IF(OR(EXACT(cs!$B$16,ns!AB$22),EXACT(cs!$B$16,ns!AB$23),EXACT(cs!$B$16,ns!AB$24),cs!$B$16=""),TRUE(),IF(OR(EXACT(cs!$B$16,LEFT(ns!AB$22 &amp; " ",1)),EXACT(cs!$B$16,LEFT(ns!AB$23 &amp; " ",1)),EXACT(cs!$B$16,LEFT(ns!AB$24 &amp; " ",1))),"RARE",IF(AND(ISBLANK(ns!AB$22),ISBLANK(ns!AB$23),ISBLANK(ns!AB$24)),"UNK",FALSE())))</f>
        <v>1</v>
      </c>
      <c r="AC12" s="52" t="b">
        <f>IF(OR(EXACT(cs!$B$16,ns!AC$22),EXACT(cs!$B$16,ns!AC$23),EXACT(cs!$B$16,ns!AC$24),cs!$B$16=""),TRUE(),IF(OR(EXACT(cs!$B$16,LEFT(ns!AC$22 &amp; " ",1)),EXACT(cs!$B$16,LEFT(ns!AC$23 &amp; " ",1)),EXACT(cs!$B$16,LEFT(ns!AC$24 &amp; " ",1))),"RARE",IF(AND(ISBLANK(ns!AC$22),ISBLANK(ns!AC$23),ISBLANK(ns!AC$24)),"UNK",FALSE())))</f>
        <v>1</v>
      </c>
      <c r="AD12" s="52" t="b">
        <f>IF(OR(EXACT(cs!$B$16,ns!AD$22),EXACT(cs!$B$16,ns!AD$23),EXACT(cs!$B$16,ns!AD$24),cs!$B$16=""),TRUE(),IF(OR(EXACT(cs!$B$16,LEFT(ns!AD$22 &amp; " ",1)),EXACT(cs!$B$16,LEFT(ns!AD$23 &amp; " ",1)),EXACT(cs!$B$16,LEFT(ns!AD$24 &amp; " ",1))),"RARE",IF(AND(ISBLANK(ns!AD$22),ISBLANK(ns!AD$23),ISBLANK(ns!AD$24)),"UNK",FALSE())))</f>
        <v>1</v>
      </c>
      <c r="AE12" s="52" t="b">
        <f>IF(OR(EXACT(cs!$B$16,ns!AE$22),EXACT(cs!$B$16,ns!AE$23),EXACT(cs!$B$16,ns!AE$24),cs!$B$16=""),TRUE(),IF(OR(EXACT(cs!$B$16,LEFT(ns!AE$22 &amp; " ",1)),EXACT(cs!$B$16,LEFT(ns!AE$23 &amp; " ",1)),EXACT(cs!$B$16,LEFT(ns!AE$24 &amp; " ",1))),"RARE",IF(AND(ISBLANK(ns!AE$22),ISBLANK(ns!AE$23),ISBLANK(ns!AE$24)),"UNK",FALSE())))</f>
        <v>1</v>
      </c>
      <c r="AF12" s="52" t="b">
        <f>IF(OR(EXACT(cs!$B$16,ns!AF$22),EXACT(cs!$B$16,ns!AF$23),EXACT(cs!$B$16,ns!AF$24),cs!$B$16=""),TRUE(),IF(OR(EXACT(cs!$B$16,LEFT(ns!AF$22 &amp; " ",1)),EXACT(cs!$B$16,LEFT(ns!AF$23 &amp; " ",1)),EXACT(cs!$B$16,LEFT(ns!AF$24 &amp; " ",1))),"RARE",IF(AND(ISBLANK(ns!AF$22),ISBLANK(ns!AF$23),ISBLANK(ns!AF$24)),"UNK",FALSE())))</f>
        <v>1</v>
      </c>
      <c r="AG12" s="52" t="b">
        <f>IF(OR(EXACT(cs!$B$16,ns!AG$22),EXACT(cs!$B$16,ns!AG$23),EXACT(cs!$B$16,ns!AG$24),cs!$B$16=""),TRUE(),IF(OR(EXACT(cs!$B$16,LEFT(ns!AG$22 &amp; " ",1)),EXACT(cs!$B$16,LEFT(ns!AG$23 &amp; " ",1)),EXACT(cs!$B$16,LEFT(ns!AG$24 &amp; " ",1))),"RARE",IF(AND(ISBLANK(ns!AG$22),ISBLANK(ns!AG$23),ISBLANK(ns!AG$24)),"UNK",FALSE())))</f>
        <v>1</v>
      </c>
      <c r="AH12" s="52" t="b">
        <f>IF(OR(EXACT(cs!$B$16,ns!AH$22),EXACT(cs!$B$16,ns!AH$23),EXACT(cs!$B$16,ns!AH$24),cs!$B$16=""),TRUE(),IF(OR(EXACT(cs!$B$16,LEFT(ns!AH$22 &amp; " ",1)),EXACT(cs!$B$16,LEFT(ns!AH$23 &amp; " ",1)),EXACT(cs!$B$16,LEFT(ns!AH$24 &amp; " ",1))),"RARE",IF(AND(ISBLANK(ns!AH$22),ISBLANK(ns!AH$23),ISBLANK(ns!AH$24)),"UNK",FALSE())))</f>
        <v>1</v>
      </c>
      <c r="AI12" s="52" t="b">
        <f>IF(OR(EXACT(cs!$B$16,ns!AI$22),EXACT(cs!$B$16,ns!AI$23),EXACT(cs!$B$16,ns!AI$24),cs!$B$16=""),TRUE(),IF(OR(EXACT(cs!$B$16,LEFT(ns!AI$22 &amp; " ",1)),EXACT(cs!$B$16,LEFT(ns!AI$23 &amp; " ",1)),EXACT(cs!$B$16,LEFT(ns!AI$24 &amp; " ",1))),"RARE",IF(AND(ISBLANK(ns!AI$22),ISBLANK(ns!AI$23),ISBLANK(ns!AI$24)),"UNK",FALSE())))</f>
        <v>1</v>
      </c>
      <c r="AJ12" s="52" t="b">
        <f>IF(OR(EXACT(cs!$B$16,ns!AJ$22),EXACT(cs!$B$16,ns!AJ$23),EXACT(cs!$B$16,ns!AJ$24),cs!$B$16=""),TRUE(),IF(OR(EXACT(cs!$B$16,LEFT(ns!AJ$22 &amp; " ",1)),EXACT(cs!$B$16,LEFT(ns!AJ$23 &amp; " ",1)),EXACT(cs!$B$16,LEFT(ns!AJ$24 &amp; " ",1))),"RARE",IF(AND(ISBLANK(ns!AJ$22),ISBLANK(ns!AJ$23),ISBLANK(ns!AJ$24)),"UNK",FALSE())))</f>
        <v>1</v>
      </c>
      <c r="AK12" s="52" t="b">
        <f>IF(OR(EXACT(cs!$B$16,ns!AK$22),EXACT(cs!$B$16,ns!AK$23),EXACT(cs!$B$16,ns!AK$24),cs!$B$16=""),TRUE(),IF(OR(EXACT(cs!$B$16,LEFT(ns!AK$22 &amp; " ",1)),EXACT(cs!$B$16,LEFT(ns!AK$23 &amp; " ",1)),EXACT(cs!$B$16,LEFT(ns!AK$24 &amp; " ",1))),"RARE",IF(AND(ISBLANK(ns!AK$22),ISBLANK(ns!AK$23),ISBLANK(ns!AK$24)),"UNK",FALSE())))</f>
        <v>1</v>
      </c>
      <c r="AL12" s="52" t="b">
        <f>IF(OR(EXACT(cs!$B$16,ns!AL$22),EXACT(cs!$B$16,ns!AL$23),EXACT(cs!$B$16,ns!AL$24),cs!$B$16=""),TRUE(),IF(OR(EXACT(cs!$B$16,LEFT(ns!AL$22 &amp; " ",1)),EXACT(cs!$B$16,LEFT(ns!AL$23 &amp; " ",1)),EXACT(cs!$B$16,LEFT(ns!AL$24 &amp; " ",1))),"RARE",IF(AND(ISBLANK(ns!AL$22),ISBLANK(ns!AL$23),ISBLANK(ns!AL$24)),"UNK",FALSE())))</f>
        <v>1</v>
      </c>
      <c r="AM12" s="52" t="b">
        <f>IF(OR(EXACT(cs!$B$16,ns!AM$22),EXACT(cs!$B$16,ns!AM$23),EXACT(cs!$B$16,ns!AM$24),cs!$B$16=""),TRUE(),IF(OR(EXACT(cs!$B$16,LEFT(ns!AM$22 &amp; " ",1)),EXACT(cs!$B$16,LEFT(ns!AM$23 &amp; " ",1)),EXACT(cs!$B$16,LEFT(ns!AM$24 &amp; " ",1))),"RARE",IF(AND(ISBLANK(ns!AM$22),ISBLANK(ns!AM$23),ISBLANK(ns!AM$24)),"UNK",FALSE())))</f>
        <v>1</v>
      </c>
      <c r="AN12" s="52" t="b">
        <f>IF(OR(EXACT(cs!$B$16,ns!AN$22),EXACT(cs!$B$16,ns!AN$23),EXACT(cs!$B$16,ns!AN$24),cs!$B$16=""),TRUE(),IF(OR(EXACT(cs!$B$16,LEFT(ns!AN$22 &amp; " ",1)),EXACT(cs!$B$16,LEFT(ns!AN$23 &amp; " ",1)),EXACT(cs!$B$16,LEFT(ns!AN$24 &amp; " ",1))),"RARE",IF(AND(ISBLANK(ns!AN$22),ISBLANK(ns!AN$23),ISBLANK(ns!AN$24)),"UNK",FALSE())))</f>
        <v>1</v>
      </c>
      <c r="AO12" s="52" t="b">
        <f>IF(OR(EXACT(cs!$B$16,ns!AO$22),EXACT(cs!$B$16,ns!AO$23),EXACT(cs!$B$16,ns!AO$24),cs!$B$16=""),TRUE(),IF(OR(EXACT(cs!$B$16,LEFT(ns!AO$22 &amp; " ",1)),EXACT(cs!$B$16,LEFT(ns!AO$23 &amp; " ",1)),EXACT(cs!$B$16,LEFT(ns!AO$24 &amp; " ",1))),"RARE",IF(AND(ISBLANK(ns!AO$22),ISBLANK(ns!AO$23),ISBLANK(ns!AO$24)),"UNK",FALSE())))</f>
        <v>1</v>
      </c>
      <c r="AP12" s="52" t="b">
        <f>IF(OR(EXACT(cs!$B$16,ns!AP$22),EXACT(cs!$B$16,ns!AP$23),EXACT(cs!$B$16,ns!AP$24),cs!$B$16=""),TRUE(),IF(OR(EXACT(cs!$B$16,LEFT(ns!AP$22 &amp; " ",1)),EXACT(cs!$B$16,LEFT(ns!AP$23 &amp; " ",1)),EXACT(cs!$B$16,LEFT(ns!AP$24 &amp; " ",1))),"RARE",IF(AND(ISBLANK(ns!AP$22),ISBLANK(ns!AP$23),ISBLANK(ns!AP$24)),"UNK",FALSE())))</f>
        <v>1</v>
      </c>
      <c r="AQ12" s="52" t="b">
        <f>IF(OR(EXACT(cs!$B$16,ns!AQ$22),EXACT(cs!$B$16,ns!AQ$23),EXACT(cs!$B$16,ns!AQ$24),cs!$B$16=""),TRUE(),IF(OR(EXACT(cs!$B$16,LEFT(ns!AQ$22 &amp; " ",1)),EXACT(cs!$B$16,LEFT(ns!AQ$23 &amp; " ",1)),EXACT(cs!$B$16,LEFT(ns!AQ$24 &amp; " ",1))),"RARE",IF(AND(ISBLANK(ns!AQ$22),ISBLANK(ns!AQ$23),ISBLANK(ns!AQ$24)),"UNK",FALSE())))</f>
        <v>1</v>
      </c>
      <c r="AR12" s="52" t="b">
        <f>IF(OR(EXACT(cs!$B$16,ns!AR$22),EXACT(cs!$B$16,ns!AR$23),EXACT(cs!$B$16,ns!AR$24),cs!$B$16=""),TRUE(),IF(OR(EXACT(cs!$B$16,LEFT(ns!AR$22 &amp; " ",1)),EXACT(cs!$B$16,LEFT(ns!AR$23 &amp; " ",1)),EXACT(cs!$B$16,LEFT(ns!AR$24 &amp; " ",1))),"RARE",IF(AND(ISBLANK(ns!AR$22),ISBLANK(ns!AR$23),ISBLANK(ns!AR$24)),"UNK",FALSE())))</f>
        <v>1</v>
      </c>
      <c r="AS12" s="52" t="b">
        <f>IF(OR(EXACT(cs!$B$16,ns!AS$22),EXACT(cs!$B$16,ns!AS$23),EXACT(cs!$B$16,ns!AS$24),cs!$B$16=""),TRUE(),IF(OR(EXACT(cs!$B$16,LEFT(ns!AS$22 &amp; " ",1)),EXACT(cs!$B$16,LEFT(ns!AS$23 &amp; " ",1)),EXACT(cs!$B$16,LEFT(ns!AS$24 &amp; " ",1))),"RARE",IF(AND(ISBLANK(ns!AS$22),ISBLANK(ns!AS$23),ISBLANK(ns!AS$24)),"UNK",FALSE())))</f>
        <v>1</v>
      </c>
      <c r="AT12" s="52" t="b">
        <f>IF(OR(EXACT(cs!$B$16,ns!AT$22),EXACT(cs!$B$16,ns!AT$23),EXACT(cs!$B$16,ns!AT$24),cs!$B$16=""),TRUE(),IF(OR(EXACT(cs!$B$16,LEFT(ns!AT$22 &amp; " ",1)),EXACT(cs!$B$16,LEFT(ns!AT$23 &amp; " ",1)),EXACT(cs!$B$16,LEFT(ns!AT$24 &amp; " ",1))),"RARE",IF(AND(ISBLANK(ns!AT$22),ISBLANK(ns!AT$23),ISBLANK(ns!AT$24)),"UNK",FALSE())))</f>
        <v>1</v>
      </c>
      <c r="AU12" s="52" t="b">
        <f>IF(OR(EXACT(cs!$B$16,ns!AU$22),EXACT(cs!$B$16,ns!AU$23),EXACT(cs!$B$16,ns!AU$24),cs!$B$16=""),TRUE(),IF(OR(EXACT(cs!$B$16,LEFT(ns!AU$22 &amp; " ",1)),EXACT(cs!$B$16,LEFT(ns!AU$23 &amp; " ",1)),EXACT(cs!$B$16,LEFT(ns!AU$24 &amp; " ",1))),"RARE",IF(AND(ISBLANK(ns!AU$22),ISBLANK(ns!AU$23),ISBLANK(ns!AU$24)),"UNK",FALSE())))</f>
        <v>1</v>
      </c>
      <c r="AV12" s="52" t="b">
        <f>IF(OR(EXACT(cs!$B$16,ns!AV$22),EXACT(cs!$B$16,ns!AV$23),EXACT(cs!$B$16,ns!AV$24),cs!$B$16=""),TRUE(),IF(OR(EXACT(cs!$B$16,LEFT(ns!AV$22 &amp; " ",1)),EXACT(cs!$B$16,LEFT(ns!AV$23 &amp; " ",1)),EXACT(cs!$B$16,LEFT(ns!AV$24 &amp; " ",1))),"RARE",IF(AND(ISBLANK(ns!AV$22),ISBLANK(ns!AV$23),ISBLANK(ns!AV$24)),"UNK",FALSE())))</f>
        <v>1</v>
      </c>
      <c r="AW12" s="52" t="b">
        <f>IF(OR(EXACT(cs!$B$16,ns!AW$22),EXACT(cs!$B$16,ns!AW$23),EXACT(cs!$B$16,ns!AW$24),cs!$B$16=""),TRUE(),IF(OR(EXACT(cs!$B$16,LEFT(ns!AW$22 &amp; " ",1)),EXACT(cs!$B$16,LEFT(ns!AW$23 &amp; " ",1)),EXACT(cs!$B$16,LEFT(ns!AW$24 &amp; " ",1))),"RARE",IF(AND(ISBLANK(ns!AW$22),ISBLANK(ns!AW$23),ISBLANK(ns!AW$24)),"UNK",FALSE())))</f>
        <v>1</v>
      </c>
      <c r="AX12" s="52" t="b">
        <f>IF(OR(EXACT(cs!$B$16,ns!AX$22),EXACT(cs!$B$16,ns!AX$23),EXACT(cs!$B$16,ns!AX$24),cs!$B$16=""),TRUE(),IF(OR(EXACT(cs!$B$16,LEFT(ns!AX$22 &amp; " ",1)),EXACT(cs!$B$16,LEFT(ns!AX$23 &amp; " ",1)),EXACT(cs!$B$16,LEFT(ns!AX$24 &amp; " ",1))),"RARE",IF(AND(ISBLANK(ns!AX$22),ISBLANK(ns!AX$23),ISBLANK(ns!AX$24)),"UNK",FALSE())))</f>
        <v>1</v>
      </c>
      <c r="AY12" s="52" t="b">
        <f>IF(OR(EXACT(cs!$B$16,ns!AY$22),EXACT(cs!$B$16,ns!AY$23),EXACT(cs!$B$16,ns!AY$24),cs!$B$16=""),TRUE(),IF(OR(EXACT(cs!$B$16,LEFT(ns!AY$22 &amp; " ",1)),EXACT(cs!$B$16,LEFT(ns!AY$23 &amp; " ",1)),EXACT(cs!$B$16,LEFT(ns!AY$24 &amp; " ",1))),"RARE",IF(AND(ISBLANK(ns!AY$22),ISBLANK(ns!AY$23),ISBLANK(ns!AY$24)),"UNK",FALSE())))</f>
        <v>1</v>
      </c>
      <c r="AZ12" s="52" t="b">
        <f>IF(OR(EXACT(cs!$B$16,ns!AZ$22),EXACT(cs!$B$16,ns!AZ$23),EXACT(cs!$B$16,ns!AZ$24),cs!$B$16=""),TRUE(),IF(OR(EXACT(cs!$B$16,LEFT(ns!AZ$22 &amp; " ",1)),EXACT(cs!$B$16,LEFT(ns!AZ$23 &amp; " ",1)),EXACT(cs!$B$16,LEFT(ns!AZ$24 &amp; " ",1))),"RARE",IF(AND(ISBLANK(ns!AZ$22),ISBLANK(ns!AZ$23),ISBLANK(ns!AZ$24)),"UNK",FALSE())))</f>
        <v>1</v>
      </c>
      <c r="BA12" s="52" t="b">
        <f>IF(OR(EXACT(cs!$B$16,ns!BA$22),EXACT(cs!$B$16,ns!BA$23),EXACT(cs!$B$16,ns!BA$24),cs!$B$16=""),TRUE(),IF(OR(EXACT(cs!$B$16,LEFT(ns!BA$22 &amp; " ",1)),EXACT(cs!$B$16,LEFT(ns!BA$23 &amp; " ",1)),EXACT(cs!$B$16,LEFT(ns!BA$24 &amp; " ",1))),"RARE",IF(AND(ISBLANK(ns!BA$22),ISBLANK(ns!BA$23),ISBLANK(ns!BA$24)),"UNK",FALSE())))</f>
        <v>1</v>
      </c>
      <c r="BB12" s="52" t="b">
        <f>IF(OR(EXACT(cs!$B$16,ns!BB$22),EXACT(cs!$B$16,ns!BB$23),EXACT(cs!$B$16,ns!BB$24),cs!$B$16=""),TRUE(),IF(OR(EXACT(cs!$B$16,LEFT(ns!BB$22 &amp; " ",1)),EXACT(cs!$B$16,LEFT(ns!BB$23 &amp; " ",1)),EXACT(cs!$B$16,LEFT(ns!BB$24 &amp; " ",1))),"RARE",IF(AND(ISBLANK(ns!BB$22),ISBLANK(ns!BB$23),ISBLANK(ns!BB$24)),"UNK",FALSE())))</f>
        <v>1</v>
      </c>
      <c r="BC12" s="52" t="b">
        <f>IF(OR(EXACT(cs!$B$16,ns!BC$22),EXACT(cs!$B$16,ns!BC$23),EXACT(cs!$B$16,ns!BC$24),cs!$B$16=""),TRUE(),IF(OR(EXACT(cs!$B$16,LEFT(ns!BC$22 &amp; " ",1)),EXACT(cs!$B$16,LEFT(ns!BC$23 &amp; " ",1)),EXACT(cs!$B$16,LEFT(ns!BC$24 &amp; " ",1))),"RARE",IF(AND(ISBLANK(ns!BC$22),ISBLANK(ns!BC$23),ISBLANK(ns!BC$24)),"UNK",FALSE())))</f>
        <v>1</v>
      </c>
      <c r="BD12" s="52" t="b">
        <f>IF(OR(EXACT(cs!$B$16,ns!BD$22),EXACT(cs!$B$16,ns!BD$23),EXACT(cs!$B$16,ns!BD$24),cs!$B$16=""),TRUE(),IF(OR(EXACT(cs!$B$16,LEFT(ns!BD$22 &amp; " ",1)),EXACT(cs!$B$16,LEFT(ns!BD$23 &amp; " ",1)),EXACT(cs!$B$16,LEFT(ns!BD$24 &amp; " ",1))),"RARE",IF(AND(ISBLANK(ns!BD$22),ISBLANK(ns!BD$23),ISBLANK(ns!BD$24)),"UNK",FALSE())))</f>
        <v>1</v>
      </c>
      <c r="BE12" s="52" t="b">
        <f>IF(OR(EXACT(cs!$B$16,ns!BE$22),EXACT(cs!$B$16,ns!BE$23),EXACT(cs!$B$16,ns!BE$24),cs!$B$16=""),TRUE(),IF(OR(EXACT(cs!$B$16,LEFT(ns!BE$22 &amp; " ",1)),EXACT(cs!$B$16,LEFT(ns!BE$23 &amp; " ",1)),EXACT(cs!$B$16,LEFT(ns!BE$24 &amp; " ",1))),"RARE",IF(AND(ISBLANK(ns!BE$22),ISBLANK(ns!BE$23),ISBLANK(ns!BE$24)),"UNK",FALSE())))</f>
        <v>1</v>
      </c>
      <c r="BF12" s="52" t="b">
        <f>IF(OR(EXACT(cs!$B$16,ns!BF$22),EXACT(cs!$B$16,ns!BF$23),EXACT(cs!$B$16,ns!BF$24),cs!$B$16=""),TRUE(),IF(OR(EXACT(cs!$B$16,LEFT(ns!BF$22 &amp; " ",1)),EXACT(cs!$B$16,LEFT(ns!BF$23 &amp; " ",1)),EXACT(cs!$B$16,LEFT(ns!BF$24 &amp; " ",1))),"RARE",IF(AND(ISBLANK(ns!BF$22),ISBLANK(ns!BF$23),ISBLANK(ns!BF$24)),"UNK",FALSE())))</f>
        <v>1</v>
      </c>
      <c r="BG12" s="52" t="b">
        <f>IF(OR(EXACT(cs!$B$16,ns!BG$22),EXACT(cs!$B$16,ns!BG$23),EXACT(cs!$B$16,ns!BG$24),cs!$B$16=""),TRUE(),IF(OR(EXACT(cs!$B$16,LEFT(ns!BG$22 &amp; " ",1)),EXACT(cs!$B$16,LEFT(ns!BG$23 &amp; " ",1)),EXACT(cs!$B$16,LEFT(ns!BG$24 &amp; " ",1))),"RARE",IF(AND(ISBLANK(ns!BG$22),ISBLANK(ns!BG$23),ISBLANK(ns!BG$24)),"UNK",FALSE())))</f>
        <v>1</v>
      </c>
      <c r="BH12" s="52" t="b">
        <f>IF(OR(EXACT(cs!$B$16,ns!BH$22),EXACT(cs!$B$16,ns!BH$23),EXACT(cs!$B$16,ns!BH$24),cs!$B$16=""),TRUE(),IF(OR(EXACT(cs!$B$16,LEFT(ns!BH$22 &amp; " ",1)),EXACT(cs!$B$16,LEFT(ns!BH$23 &amp; " ",1)),EXACT(cs!$B$16,LEFT(ns!BH$24 &amp; " ",1))),"RARE",IF(AND(ISBLANK(ns!BH$22),ISBLANK(ns!BH$23),ISBLANK(ns!BH$24)),"UNK",FALSE())))</f>
        <v>1</v>
      </c>
      <c r="BI12" s="52" t="b">
        <f>IF(OR(EXACT(cs!$B$16,ns!BI$22),EXACT(cs!$B$16,ns!BI$23),EXACT(cs!$B$16,ns!BI$24),cs!$B$16=""),TRUE(),IF(OR(EXACT(cs!$B$16,LEFT(ns!BI$22 &amp; " ",1)),EXACT(cs!$B$16,LEFT(ns!BI$23 &amp; " ",1)),EXACT(cs!$B$16,LEFT(ns!BI$24 &amp; " ",1))),"RARE",IF(AND(ISBLANK(ns!BI$22),ISBLANK(ns!BI$23),ISBLANK(ns!BI$24)),"UNK",FALSE())))</f>
        <v>1</v>
      </c>
      <c r="BJ12" s="52" t="b">
        <f>IF(OR(EXACT(cs!$B$16,ns!BJ$22),EXACT(cs!$B$16,ns!BJ$23),EXACT(cs!$B$16,ns!BJ$24),cs!$B$16=""),TRUE(),IF(OR(EXACT(cs!$B$16,LEFT(ns!BJ$22 &amp; " ",1)),EXACT(cs!$B$16,LEFT(ns!BJ$23 &amp; " ",1)),EXACT(cs!$B$16,LEFT(ns!BJ$24 &amp; " ",1))),"RARE",IF(AND(ISBLANK(ns!BJ$22),ISBLANK(ns!BJ$23),ISBLANK(ns!BJ$24)),"UNK",FALSE())))</f>
        <v>1</v>
      </c>
      <c r="BK12" s="52" t="b">
        <f>IF(OR(EXACT(cs!$B$16,ns!BK$22),EXACT(cs!$B$16,ns!BK$23),EXACT(cs!$B$16,ns!BK$24),cs!$B$16=""),TRUE(),IF(OR(EXACT(cs!$B$16,LEFT(ns!BK$22 &amp; " ",1)),EXACT(cs!$B$16,LEFT(ns!BK$23 &amp; " ",1)),EXACT(cs!$B$16,LEFT(ns!BK$24 &amp; " ",1))),"RARE",IF(AND(ISBLANK(ns!BK$22),ISBLANK(ns!BK$23),ISBLANK(ns!BK$24)),"UNK",FALSE())))</f>
        <v>1</v>
      </c>
    </row>
    <row r="13" spans="1:64" x14ac:dyDescent="0.2">
      <c r="A13" t="s">
        <v>461</v>
      </c>
      <c r="B13" s="52" t="b">
        <f>IF(OR(EXACT(cs!$B$17,ns!B$25),EXACT(cs!$B$17,ns!B$26),cs!$B$17=""),TRUE(),IF(OR(EXACT(cs!$B$17,LEFT(ns!B$25 &amp; " ",1)),EXACT(cs!$B$17, LEFT(ns!B$26 &amp; " ",1))),"RARE",IF(AND(ISBLANK(ns!B$25),ISBLANK(ns!B$26)),"UNK",FALSE())))</f>
        <v>1</v>
      </c>
      <c r="C13" s="52" t="b">
        <f>IF(OR(EXACT(cs!$B$17,ns!C$25),EXACT(cs!$B$17,ns!C$26),cs!$B$17=""),TRUE(),IF(OR(EXACT(cs!$B$17,LEFT(ns!C$25 &amp; " ",1)),EXACT(cs!$B$17, LEFT(ns!C$26 &amp; " ",1))),"RARE",IF(AND(ISBLANK(ns!C$25),ISBLANK(ns!C$26)),"UNK",FALSE())))</f>
        <v>1</v>
      </c>
      <c r="D13" s="52" t="b">
        <f>IF(OR(EXACT(cs!$B$17,ns!D$25),EXACT(cs!$B$17,ns!D$26),cs!$B$17=""),TRUE(),IF(OR(EXACT(cs!$B$17,LEFT(ns!D$25 &amp; " ",1)),EXACT(cs!$B$17, LEFT(ns!D$26 &amp; " ",1))),"RARE",IF(AND(ISBLANK(ns!D$25),ISBLANK(ns!D$26)),"UNK",FALSE())))</f>
        <v>1</v>
      </c>
      <c r="E13" s="52" t="b">
        <f>IF(OR(EXACT(cs!$B$17,ns!E$25),EXACT(cs!$B$17,ns!E$26),cs!$B$17=""),TRUE(),IF(OR(EXACT(cs!$B$17,LEFT(ns!E$25 &amp; " ",1)),EXACT(cs!$B$17, LEFT(ns!E$26 &amp; " ",1))),"RARE",IF(AND(ISBLANK(ns!E$25),ISBLANK(ns!E$26)),"UNK",FALSE())))</f>
        <v>1</v>
      </c>
      <c r="F13" s="52" t="b">
        <f>IF(OR(EXACT(cs!$B$17,ns!F$25),EXACT(cs!$B$17,ns!F$26),cs!$B$17=""),TRUE(),IF(OR(EXACT(cs!$B$17,LEFT(ns!F$25 &amp; " ",1)),EXACT(cs!$B$17, LEFT(ns!F$26 &amp; " ",1))),"RARE",IF(AND(ISBLANK(ns!F$25),ISBLANK(ns!F$26)),"UNK",FALSE())))</f>
        <v>1</v>
      </c>
      <c r="G13" s="52" t="b">
        <f>IF(OR(EXACT(cs!$B$17,ns!G$25),EXACT(cs!$B$17,ns!G$26),cs!$B$17=""),TRUE(),IF(OR(EXACT(cs!$B$17,LEFT(ns!G$25 &amp; " ",1)),EXACT(cs!$B$17, LEFT(ns!G$26 &amp; " ",1))),"RARE",IF(AND(ISBLANK(ns!G$25),ISBLANK(ns!G$26)),"UNK",FALSE())))</f>
        <v>1</v>
      </c>
      <c r="H13" s="52" t="b">
        <f>IF(OR(EXACT(cs!$B$17,ns!H$25),EXACT(cs!$B$17,ns!H$26),cs!$B$17=""),TRUE(),IF(OR(EXACT(cs!$B$17,LEFT(ns!H$25 &amp; " ",1)),EXACT(cs!$B$17, LEFT(ns!H$26 &amp; " ",1))),"RARE",IF(AND(ISBLANK(ns!H$25),ISBLANK(ns!H$26)),"UNK",FALSE())))</f>
        <v>1</v>
      </c>
      <c r="I13" s="52" t="b">
        <f>IF(OR(EXACT(cs!$B$17,ns!I$25),EXACT(cs!$B$17,ns!I$26),cs!$B$17=""),TRUE(),IF(OR(EXACT(cs!$B$17,LEFT(ns!I$25 &amp; " ",1)),EXACT(cs!$B$17, LEFT(ns!I$26 &amp; " ",1))),"RARE",IF(AND(ISBLANK(ns!I$25),ISBLANK(ns!I$26)),"UNK",FALSE())))</f>
        <v>1</v>
      </c>
      <c r="J13" s="52" t="b">
        <f>IF(OR(EXACT(cs!$B$17,ns!J$25),EXACT(cs!$B$17,ns!J$26),cs!$B$17=""),TRUE(),IF(OR(EXACT(cs!$B$17,LEFT(ns!J$25 &amp; " ",1)),EXACT(cs!$B$17, LEFT(ns!J$26 &amp; " ",1))),"RARE",IF(AND(ISBLANK(ns!J$25),ISBLANK(ns!J$26)),"UNK",FALSE())))</f>
        <v>1</v>
      </c>
      <c r="K13" s="52" t="b">
        <f>IF(OR(EXACT(cs!$B$17,ns!K$25),EXACT(cs!$B$17,ns!K$26),cs!$B$17=""),TRUE(),IF(OR(EXACT(cs!$B$17,LEFT(ns!K$25 &amp; " ",1)),EXACT(cs!$B$17, LEFT(ns!K$26 &amp; " ",1))),"RARE",IF(AND(ISBLANK(ns!K$25),ISBLANK(ns!K$26)),"UNK",FALSE())))</f>
        <v>1</v>
      </c>
      <c r="L13" s="52" t="b">
        <f>IF(OR(EXACT(cs!$B$17,ns!L$25),EXACT(cs!$B$17,ns!L$26),cs!$B$17=""),TRUE(),IF(OR(EXACT(cs!$B$17,LEFT(ns!L$25 &amp; " ",1)),EXACT(cs!$B$17, LEFT(ns!L$26 &amp; " ",1))),"RARE",IF(AND(ISBLANK(ns!L$25),ISBLANK(ns!L$26)),"UNK",FALSE())))</f>
        <v>1</v>
      </c>
      <c r="M13" s="52" t="b">
        <f>IF(OR(EXACT(cs!$B$17,ns!M$25),EXACT(cs!$B$17,ns!M$26),cs!$B$17=""),TRUE(),IF(OR(EXACT(cs!$B$17,LEFT(ns!M$25 &amp; " ",1)),EXACT(cs!$B$17, LEFT(ns!M$26 &amp; " ",1))),"RARE",IF(AND(ISBLANK(ns!M$25),ISBLANK(ns!M$26)),"UNK",FALSE())))</f>
        <v>1</v>
      </c>
      <c r="N13" s="52" t="b">
        <f>IF(OR(EXACT(cs!$B$17,ns!N$25),EXACT(cs!$B$17,ns!N$26),cs!$B$17=""),TRUE(),IF(OR(EXACT(cs!$B$17,LEFT(ns!N$25 &amp; " ",1)),EXACT(cs!$B$17, LEFT(ns!N$26 &amp; " ",1))),"RARE",IF(AND(ISBLANK(ns!N$25),ISBLANK(ns!N$26)),"UNK",FALSE())))</f>
        <v>1</v>
      </c>
      <c r="O13" s="52" t="b">
        <f>IF(OR(EXACT(cs!$B$17,ns!O$25),EXACT(cs!$B$17,ns!O$26),cs!$B$17=""),TRUE(),IF(OR(EXACT(cs!$B$17,LEFT(ns!O$25 &amp; " ",1)),EXACT(cs!$B$17, LEFT(ns!O$26 &amp; " ",1))),"RARE",IF(AND(ISBLANK(ns!O$25),ISBLANK(ns!O$26)),"UNK",FALSE())))</f>
        <v>1</v>
      </c>
      <c r="P13" s="52" t="b">
        <f>IF(OR(EXACT(cs!$B$17,ns!P$25),EXACT(cs!$B$17,ns!P$26),cs!$B$17=""),TRUE(),IF(OR(EXACT(cs!$B$17,LEFT(ns!P$25 &amp; " ",1)),EXACT(cs!$B$17, LEFT(ns!P$26 &amp; " ",1))),"RARE",IF(AND(ISBLANK(ns!P$25),ISBLANK(ns!P$26)),"UNK",FALSE())))</f>
        <v>1</v>
      </c>
      <c r="Q13" s="52" t="b">
        <f>IF(OR(EXACT(cs!$B$17,ns!Q$25),EXACT(cs!$B$17,ns!Q$26),cs!$B$17=""),TRUE(),IF(OR(EXACT(cs!$B$17,LEFT(ns!Q$25 &amp; " ",1)),EXACT(cs!$B$17, LEFT(ns!Q$26 &amp; " ",1))),"RARE",IF(AND(ISBLANK(ns!Q$25),ISBLANK(ns!Q$26)),"UNK",FALSE())))</f>
        <v>1</v>
      </c>
      <c r="R13" s="52" t="b">
        <f>IF(OR(EXACT(cs!$B$17,ns!R$25),EXACT(cs!$B$17,ns!R$26),cs!$B$17=""),TRUE(),IF(OR(EXACT(cs!$B$17,LEFT(ns!R$25 &amp; " ",1)),EXACT(cs!$B$17, LEFT(ns!R$26 &amp; " ",1))),"RARE",IF(AND(ISBLANK(ns!R$25),ISBLANK(ns!R$26)),"UNK",FALSE())))</f>
        <v>1</v>
      </c>
      <c r="S13" s="52" t="b">
        <f>IF(OR(EXACT(cs!$B$17,ns!S$25),EXACT(cs!$B$17,ns!S$26),cs!$B$17=""),TRUE(),IF(OR(EXACT(cs!$B$17,LEFT(ns!S$25 &amp; " ",1)),EXACT(cs!$B$17, LEFT(ns!S$26 &amp; " ",1))),"RARE",IF(AND(ISBLANK(ns!S$25),ISBLANK(ns!S$26)),"UNK",FALSE())))</f>
        <v>1</v>
      </c>
      <c r="T13" s="52" t="b">
        <f>IF(OR(EXACT(cs!$B$17,ns!T$25),EXACT(cs!$B$17,ns!T$26),cs!$B$17=""),TRUE(),IF(OR(EXACT(cs!$B$17,LEFT(ns!T$25 &amp; " ",1)),EXACT(cs!$B$17, LEFT(ns!T$26 &amp; " ",1))),"RARE",IF(AND(ISBLANK(ns!T$25),ISBLANK(ns!T$26)),"UNK",FALSE())))</f>
        <v>1</v>
      </c>
      <c r="U13" s="52" t="b">
        <f>IF(OR(EXACT(cs!$B$17,ns!U$25),EXACT(cs!$B$17,ns!U$26),cs!$B$17=""),TRUE(),IF(OR(EXACT(cs!$B$17,LEFT(ns!U$25 &amp; " ",1)),EXACT(cs!$B$17, LEFT(ns!U$26 &amp; " ",1))),"RARE",IF(AND(ISBLANK(ns!U$25),ISBLANK(ns!U$26)),"UNK",FALSE())))</f>
        <v>1</v>
      </c>
      <c r="V13" s="52" t="b">
        <f>IF(OR(EXACT(cs!$B$17,ns!V$25),EXACT(cs!$B$17,ns!V$26),cs!$B$17=""),TRUE(),IF(OR(EXACT(cs!$B$17,LEFT(ns!V$25 &amp; " ",1)),EXACT(cs!$B$17, LEFT(ns!V$26 &amp; " ",1))),"RARE",IF(AND(ISBLANK(ns!V$25),ISBLANK(ns!V$26)),"UNK",FALSE())))</f>
        <v>1</v>
      </c>
      <c r="W13" s="52" t="b">
        <f>IF(OR(EXACT(cs!$B$17,ns!W$25),EXACT(cs!$B$17,ns!W$26),cs!$B$17=""),TRUE(),IF(OR(EXACT(cs!$B$17,LEFT(ns!W$25 &amp; " ",1)),EXACT(cs!$B$17, LEFT(ns!W$26 &amp; " ",1))),"RARE",IF(AND(ISBLANK(ns!W$25),ISBLANK(ns!W$26)),"UNK",FALSE())))</f>
        <v>1</v>
      </c>
      <c r="X13" s="52" t="b">
        <f>IF(OR(EXACT(cs!$B$17,ns!X$25),EXACT(cs!$B$17,ns!X$26),cs!$B$17=""),TRUE(),IF(OR(EXACT(cs!$B$17,LEFT(ns!X$25 &amp; " ",1)),EXACT(cs!$B$17, LEFT(ns!X$26 &amp; " ",1))),"RARE",IF(AND(ISBLANK(ns!X$25),ISBLANK(ns!X$26)),"UNK",FALSE())))</f>
        <v>1</v>
      </c>
      <c r="Y13" s="52" t="b">
        <f>IF(OR(EXACT(cs!$B$17,ns!Y$25),EXACT(cs!$B$17,ns!Y$26),cs!$B$17=""),TRUE(),IF(OR(EXACT(cs!$B$17,LEFT(ns!Y$25 &amp; " ",1)),EXACT(cs!$B$17, LEFT(ns!Y$26 &amp; " ",1))),"RARE",IF(AND(ISBLANK(ns!Y$25),ISBLANK(ns!Y$26)),"UNK",FALSE())))</f>
        <v>1</v>
      </c>
      <c r="Z13" s="52" t="b">
        <f>IF(OR(EXACT(cs!$B$17,ns!Z$25),EXACT(cs!$B$17,ns!Z$26),cs!$B$17=""),TRUE(),IF(OR(EXACT(cs!$B$17,LEFT(ns!Z$25 &amp; " ",1)),EXACT(cs!$B$17, LEFT(ns!Z$26 &amp; " ",1))),"RARE",IF(AND(ISBLANK(ns!Z$25),ISBLANK(ns!Z$26)),"UNK",FALSE())))</f>
        <v>1</v>
      </c>
      <c r="AA13" s="52" t="b">
        <f>IF(OR(EXACT(cs!$B$17,ns!AA$25),EXACT(cs!$B$17,ns!AA$26),cs!$B$17=""),TRUE(),IF(OR(EXACT(cs!$B$17,LEFT(ns!AA$25 &amp; " ",1)),EXACT(cs!$B$17, LEFT(ns!AA$26 &amp; " ",1))),"RARE",IF(AND(ISBLANK(ns!AA$25),ISBLANK(ns!AA$26)),"UNK",FALSE())))</f>
        <v>1</v>
      </c>
      <c r="AB13" s="52" t="b">
        <f>IF(OR(EXACT(cs!$B$17,ns!AB$25),EXACT(cs!$B$17,ns!AB$26),cs!$B$17=""),TRUE(),IF(OR(EXACT(cs!$B$17,LEFT(ns!AB$25 &amp; " ",1)),EXACT(cs!$B$17, LEFT(ns!AB$26 &amp; " ",1))),"RARE",IF(AND(ISBLANK(ns!AB$25),ISBLANK(ns!AB$26)),"UNK",FALSE())))</f>
        <v>1</v>
      </c>
      <c r="AC13" s="52" t="b">
        <f>IF(OR(EXACT(cs!$B$17,ns!AC$25),EXACT(cs!$B$17,ns!AC$26),cs!$B$17=""),TRUE(),IF(OR(EXACT(cs!$B$17,LEFT(ns!AC$25 &amp; " ",1)),EXACT(cs!$B$17, LEFT(ns!AC$26 &amp; " ",1))),"RARE",IF(AND(ISBLANK(ns!AC$25),ISBLANK(ns!AC$26)),"UNK",FALSE())))</f>
        <v>1</v>
      </c>
      <c r="AD13" s="52" t="b">
        <f>IF(OR(EXACT(cs!$B$17,ns!AD$25),EXACT(cs!$B$17,ns!AD$26),cs!$B$17=""),TRUE(),IF(OR(EXACT(cs!$B$17,LEFT(ns!AD$25 &amp; " ",1)),EXACT(cs!$B$17, LEFT(ns!AD$26 &amp; " ",1))),"RARE",IF(AND(ISBLANK(ns!AD$25),ISBLANK(ns!AD$26)),"UNK",FALSE())))</f>
        <v>1</v>
      </c>
      <c r="AE13" s="52" t="b">
        <f>IF(OR(EXACT(cs!$B$17,ns!AE$25),EXACT(cs!$B$17,ns!AE$26),cs!$B$17=""),TRUE(),IF(OR(EXACT(cs!$B$17,LEFT(ns!AE$25 &amp; " ",1)),EXACT(cs!$B$17, LEFT(ns!AE$26 &amp; " ",1))),"RARE",IF(AND(ISBLANK(ns!AE$25),ISBLANK(ns!AE$26)),"UNK",FALSE())))</f>
        <v>1</v>
      </c>
      <c r="AF13" s="52" t="b">
        <f>IF(OR(EXACT(cs!$B$17,ns!AF$25),EXACT(cs!$B$17,ns!AF$26),cs!$B$17=""),TRUE(),IF(OR(EXACT(cs!$B$17,LEFT(ns!AF$25 &amp; " ",1)),EXACT(cs!$B$17, LEFT(ns!AF$26 &amp; " ",1))),"RARE",IF(AND(ISBLANK(ns!AF$25),ISBLANK(ns!AF$26)),"UNK",FALSE())))</f>
        <v>1</v>
      </c>
      <c r="AG13" s="52" t="b">
        <f>IF(OR(EXACT(cs!$B$17,ns!AG$25),EXACT(cs!$B$17,ns!AG$26),cs!$B$17=""),TRUE(),IF(OR(EXACT(cs!$B$17,LEFT(ns!AG$25 &amp; " ",1)),EXACT(cs!$B$17, LEFT(ns!AG$26 &amp; " ",1))),"RARE",IF(AND(ISBLANK(ns!AG$25),ISBLANK(ns!AG$26)),"UNK",FALSE())))</f>
        <v>1</v>
      </c>
      <c r="AH13" s="52" t="b">
        <f>IF(OR(EXACT(cs!$B$17,ns!AH$25),EXACT(cs!$B$17,ns!AH$26),cs!$B$17=""),TRUE(),IF(OR(EXACT(cs!$B$17,LEFT(ns!AH$25 &amp; " ",1)),EXACT(cs!$B$17, LEFT(ns!AH$26 &amp; " ",1))),"RARE",IF(AND(ISBLANK(ns!AH$25),ISBLANK(ns!AH$26)),"UNK",FALSE())))</f>
        <v>1</v>
      </c>
      <c r="AI13" s="52" t="b">
        <f>IF(OR(EXACT(cs!$B$17,ns!AI$25),EXACT(cs!$B$17,ns!AI$26),cs!$B$17=""),TRUE(),IF(OR(EXACT(cs!$B$17,LEFT(ns!AI$25 &amp; " ",1)),EXACT(cs!$B$17, LEFT(ns!AI$26 &amp; " ",1))),"RARE",IF(AND(ISBLANK(ns!AI$25),ISBLANK(ns!AI$26)),"UNK",FALSE())))</f>
        <v>1</v>
      </c>
      <c r="AJ13" s="52" t="b">
        <f>IF(OR(EXACT(cs!$B$17,ns!AJ$25),EXACT(cs!$B$17,ns!AJ$26),cs!$B$17=""),TRUE(),IF(OR(EXACT(cs!$B$17,LEFT(ns!AJ$25 &amp; " ",1)),EXACT(cs!$B$17, LEFT(ns!AJ$26 &amp; " ",1))),"RARE",IF(AND(ISBLANK(ns!AJ$25),ISBLANK(ns!AJ$26)),"UNK",FALSE())))</f>
        <v>1</v>
      </c>
      <c r="AK13" s="52" t="b">
        <f>IF(OR(EXACT(cs!$B$17,ns!AK$25),EXACT(cs!$B$17,ns!AK$26),cs!$B$17=""),TRUE(),IF(OR(EXACT(cs!$B$17,LEFT(ns!AK$25 &amp; " ",1)),EXACT(cs!$B$17, LEFT(ns!AK$26 &amp; " ",1))),"RARE",IF(AND(ISBLANK(ns!AK$25),ISBLANK(ns!AK$26)),"UNK",FALSE())))</f>
        <v>1</v>
      </c>
      <c r="AL13" s="52" t="b">
        <f>IF(OR(EXACT(cs!$B$17,ns!AL$25),EXACT(cs!$B$17,ns!AL$26),cs!$B$17=""),TRUE(),IF(OR(EXACT(cs!$B$17,LEFT(ns!AL$25 &amp; " ",1)),EXACT(cs!$B$17, LEFT(ns!AL$26 &amp; " ",1))),"RARE",IF(AND(ISBLANK(ns!AL$25),ISBLANK(ns!AL$26)),"UNK",FALSE())))</f>
        <v>1</v>
      </c>
      <c r="AM13" s="52" t="b">
        <f>IF(OR(EXACT(cs!$B$17,ns!AM$25),EXACT(cs!$B$17,ns!AM$26),cs!$B$17=""),TRUE(),IF(OR(EXACT(cs!$B$17,LEFT(ns!AM$25 &amp; " ",1)),EXACT(cs!$B$17, LEFT(ns!AM$26 &amp; " ",1))),"RARE",IF(AND(ISBLANK(ns!AM$25),ISBLANK(ns!AM$26)),"UNK",FALSE())))</f>
        <v>1</v>
      </c>
      <c r="AN13" s="52" t="b">
        <f>IF(OR(EXACT(cs!$B$17,ns!AN$25),EXACT(cs!$B$17,ns!AN$26),cs!$B$17=""),TRUE(),IF(OR(EXACT(cs!$B$17,LEFT(ns!AN$25 &amp; " ",1)),EXACT(cs!$B$17, LEFT(ns!AN$26 &amp; " ",1))),"RARE",IF(AND(ISBLANK(ns!AN$25),ISBLANK(ns!AN$26)),"UNK",FALSE())))</f>
        <v>1</v>
      </c>
      <c r="AO13" s="52" t="b">
        <f>IF(OR(EXACT(cs!$B$17,ns!AO$25),EXACT(cs!$B$17,ns!AO$26),cs!$B$17=""),TRUE(),IF(OR(EXACT(cs!$B$17,LEFT(ns!AO$25 &amp; " ",1)),EXACT(cs!$B$17, LEFT(ns!AO$26 &amp; " ",1))),"RARE",IF(AND(ISBLANK(ns!AO$25),ISBLANK(ns!AO$26)),"UNK",FALSE())))</f>
        <v>1</v>
      </c>
      <c r="AP13" s="52" t="b">
        <f>IF(OR(EXACT(cs!$B$17,ns!AP$25),EXACT(cs!$B$17,ns!AP$26),cs!$B$17=""),TRUE(),IF(OR(EXACT(cs!$B$17,LEFT(ns!AP$25 &amp; " ",1)),EXACT(cs!$B$17, LEFT(ns!AP$26 &amp; " ",1))),"RARE",IF(AND(ISBLANK(ns!AP$25),ISBLANK(ns!AP$26)),"UNK",FALSE())))</f>
        <v>1</v>
      </c>
      <c r="AQ13" s="52" t="b">
        <f>IF(OR(EXACT(cs!$B$17,ns!AQ$25),EXACT(cs!$B$17,ns!AQ$26),cs!$B$17=""),TRUE(),IF(OR(EXACT(cs!$B$17,LEFT(ns!AQ$25 &amp; " ",1)),EXACT(cs!$B$17, LEFT(ns!AQ$26 &amp; " ",1))),"RARE",IF(AND(ISBLANK(ns!AQ$25),ISBLANK(ns!AQ$26)),"UNK",FALSE())))</f>
        <v>1</v>
      </c>
      <c r="AR13" s="52" t="b">
        <f>IF(OR(EXACT(cs!$B$17,ns!AR$25),EXACT(cs!$B$17,ns!AR$26),cs!$B$17=""),TRUE(),IF(OR(EXACT(cs!$B$17,LEFT(ns!AR$25 &amp; " ",1)),EXACT(cs!$B$17, LEFT(ns!AR$26 &amp; " ",1))),"RARE",IF(AND(ISBLANK(ns!AR$25),ISBLANK(ns!AR$26)),"UNK",FALSE())))</f>
        <v>1</v>
      </c>
      <c r="AS13" s="52" t="b">
        <f>IF(OR(EXACT(cs!$B$17,ns!AS$25),EXACT(cs!$B$17,ns!AS$26),cs!$B$17=""),TRUE(),IF(OR(EXACT(cs!$B$17,LEFT(ns!AS$25 &amp; " ",1)),EXACT(cs!$B$17, LEFT(ns!AS$26 &amp; " ",1))),"RARE",IF(AND(ISBLANK(ns!AS$25),ISBLANK(ns!AS$26)),"UNK",FALSE())))</f>
        <v>1</v>
      </c>
      <c r="AT13" s="52" t="b">
        <f>IF(OR(EXACT(cs!$B$17,ns!AT$25),EXACT(cs!$B$17,ns!AT$26),cs!$B$17=""),TRUE(),IF(OR(EXACT(cs!$B$17,LEFT(ns!AT$25 &amp; " ",1)),EXACT(cs!$B$17, LEFT(ns!AT$26 &amp; " ",1))),"RARE",IF(AND(ISBLANK(ns!AT$25),ISBLANK(ns!AT$26)),"UNK",FALSE())))</f>
        <v>1</v>
      </c>
      <c r="AU13" s="52" t="b">
        <f>IF(OR(EXACT(cs!$B$17,ns!AU$25),EXACT(cs!$B$17,ns!AU$26),cs!$B$17=""),TRUE(),IF(OR(EXACT(cs!$B$17,LEFT(ns!AU$25 &amp; " ",1)),EXACT(cs!$B$17, LEFT(ns!AU$26 &amp; " ",1))),"RARE",IF(AND(ISBLANK(ns!AU$25),ISBLANK(ns!AU$26)),"UNK",FALSE())))</f>
        <v>1</v>
      </c>
      <c r="AV13" s="52" t="b">
        <f>IF(OR(EXACT(cs!$B$17,ns!AV$25),EXACT(cs!$B$17,ns!AV$26),cs!$B$17=""),TRUE(),IF(OR(EXACT(cs!$B$17,LEFT(ns!AV$25 &amp; " ",1)),EXACT(cs!$B$17, LEFT(ns!AV$26 &amp; " ",1))),"RARE",IF(AND(ISBLANK(ns!AV$25),ISBLANK(ns!AV$26)),"UNK",FALSE())))</f>
        <v>1</v>
      </c>
      <c r="AW13" s="52" t="b">
        <f>IF(OR(EXACT(cs!$B$17,ns!AW$25),EXACT(cs!$B$17,ns!AW$26),cs!$B$17=""),TRUE(),IF(OR(EXACT(cs!$B$17,LEFT(ns!AW$25 &amp; " ",1)),EXACT(cs!$B$17, LEFT(ns!AW$26 &amp; " ",1))),"RARE",IF(AND(ISBLANK(ns!AW$25),ISBLANK(ns!AW$26)),"UNK",FALSE())))</f>
        <v>1</v>
      </c>
      <c r="AX13" s="52" t="b">
        <f>IF(OR(EXACT(cs!$B$17,ns!AX$25),EXACT(cs!$B$17,ns!AX$26),cs!$B$17=""),TRUE(),IF(OR(EXACT(cs!$B$17,LEFT(ns!AX$25 &amp; " ",1)),EXACT(cs!$B$17, LEFT(ns!AX$26 &amp; " ",1))),"RARE",IF(AND(ISBLANK(ns!AX$25),ISBLANK(ns!AX$26)),"UNK",FALSE())))</f>
        <v>1</v>
      </c>
      <c r="AY13" s="52" t="b">
        <f>IF(OR(EXACT(cs!$B$17,ns!AY$25),EXACT(cs!$B$17,ns!AY$26),cs!$B$17=""),TRUE(),IF(OR(EXACT(cs!$B$17,LEFT(ns!AY$25 &amp; " ",1)),EXACT(cs!$B$17, LEFT(ns!AY$26 &amp; " ",1))),"RARE",IF(AND(ISBLANK(ns!AY$25),ISBLANK(ns!AY$26)),"UNK",FALSE())))</f>
        <v>1</v>
      </c>
      <c r="AZ13" s="52" t="b">
        <f>IF(OR(EXACT(cs!$B$17,ns!AZ$25),EXACT(cs!$B$17,ns!AZ$26),cs!$B$17=""),TRUE(),IF(OR(EXACT(cs!$B$17,LEFT(ns!AZ$25 &amp; " ",1)),EXACT(cs!$B$17, LEFT(ns!AZ$26 &amp; " ",1))),"RARE",IF(AND(ISBLANK(ns!AZ$25),ISBLANK(ns!AZ$26)),"UNK",FALSE())))</f>
        <v>1</v>
      </c>
      <c r="BA13" s="52" t="b">
        <f>IF(OR(EXACT(cs!$B$17,ns!BA$25),EXACT(cs!$B$17,ns!BA$26),cs!$B$17=""),TRUE(),IF(OR(EXACT(cs!$B$17,LEFT(ns!BA$25 &amp; " ",1)),EXACT(cs!$B$17, LEFT(ns!BA$26 &amp; " ",1))),"RARE",IF(AND(ISBLANK(ns!BA$25),ISBLANK(ns!BA$26)),"UNK",FALSE())))</f>
        <v>1</v>
      </c>
      <c r="BB13" s="52" t="b">
        <f>IF(OR(EXACT(cs!$B$17,ns!BB$25),EXACT(cs!$B$17,ns!BB$26),cs!$B$17=""),TRUE(),IF(OR(EXACT(cs!$B$17,LEFT(ns!BB$25 &amp; " ",1)),EXACT(cs!$B$17, LEFT(ns!BB$26 &amp; " ",1))),"RARE",IF(AND(ISBLANK(ns!BB$25),ISBLANK(ns!BB$26)),"UNK",FALSE())))</f>
        <v>1</v>
      </c>
      <c r="BC13" s="52" t="b">
        <f>IF(OR(EXACT(cs!$B$17,ns!BC$25),EXACT(cs!$B$17,ns!BC$26),cs!$B$17=""),TRUE(),IF(OR(EXACT(cs!$B$17,LEFT(ns!BC$25 &amp; " ",1)),EXACT(cs!$B$17, LEFT(ns!BC$26 &amp; " ",1))),"RARE",IF(AND(ISBLANK(ns!BC$25),ISBLANK(ns!BC$26)),"UNK",FALSE())))</f>
        <v>1</v>
      </c>
      <c r="BD13" s="52" t="b">
        <f>IF(OR(EXACT(cs!$B$17,ns!BD$25),EXACT(cs!$B$17,ns!BD$26),cs!$B$17=""),TRUE(),IF(OR(EXACT(cs!$B$17,LEFT(ns!BD$25 &amp; " ",1)),EXACT(cs!$B$17, LEFT(ns!BD$26 &amp; " ",1))),"RARE",IF(AND(ISBLANK(ns!BD$25),ISBLANK(ns!BD$26)),"UNK",FALSE())))</f>
        <v>1</v>
      </c>
      <c r="BE13" s="52" t="b">
        <f>IF(OR(EXACT(cs!$B$17,ns!BE$25),EXACT(cs!$B$17,ns!BE$26),cs!$B$17=""),TRUE(),IF(OR(EXACT(cs!$B$17,LEFT(ns!BE$25 &amp; " ",1)),EXACT(cs!$B$17, LEFT(ns!BE$26 &amp; " ",1))),"RARE",IF(AND(ISBLANK(ns!BE$25),ISBLANK(ns!BE$26)),"UNK",FALSE())))</f>
        <v>1</v>
      </c>
      <c r="BF13" s="52" t="b">
        <f>IF(OR(EXACT(cs!$B$17,ns!BF$25),EXACT(cs!$B$17,ns!BF$26),cs!$B$17=""),TRUE(),IF(OR(EXACT(cs!$B$17,LEFT(ns!BF$25 &amp; " ",1)),EXACT(cs!$B$17, LEFT(ns!BF$26 &amp; " ",1))),"RARE",IF(AND(ISBLANK(ns!BF$25),ISBLANK(ns!BF$26)),"UNK",FALSE())))</f>
        <v>1</v>
      </c>
      <c r="BG13" s="52" t="b">
        <f>IF(OR(EXACT(cs!$B$17,ns!BG$25),EXACT(cs!$B$17,ns!BG$26),cs!$B$17=""),TRUE(),IF(OR(EXACT(cs!$B$17,LEFT(ns!BG$25 &amp; " ",1)),EXACT(cs!$B$17, LEFT(ns!BG$26 &amp; " ",1))),"RARE",IF(AND(ISBLANK(ns!BG$25),ISBLANK(ns!BG$26)),"UNK",FALSE())))</f>
        <v>1</v>
      </c>
      <c r="BH13" s="52" t="b">
        <f>IF(OR(EXACT(cs!$B$17,ns!BH$25),EXACT(cs!$B$17,ns!BH$26),cs!$B$17=""),TRUE(),IF(OR(EXACT(cs!$B$17,LEFT(ns!BH$25 &amp; " ",1)),EXACT(cs!$B$17, LEFT(ns!BH$26 &amp; " ",1))),"RARE",IF(AND(ISBLANK(ns!BH$25),ISBLANK(ns!BH$26)),"UNK",FALSE())))</f>
        <v>1</v>
      </c>
      <c r="BI13" s="52" t="b">
        <f>IF(OR(EXACT(cs!$B$17,ns!BI$25),EXACT(cs!$B$17,ns!BI$26),cs!$B$17=""),TRUE(),IF(OR(EXACT(cs!$B$17,LEFT(ns!BI$25 &amp; " ",1)),EXACT(cs!$B$17, LEFT(ns!BI$26 &amp; " ",1))),"RARE",IF(AND(ISBLANK(ns!BI$25),ISBLANK(ns!BI$26)),"UNK",FALSE())))</f>
        <v>1</v>
      </c>
      <c r="BJ13" s="52" t="b">
        <f>IF(OR(EXACT(cs!$B$17,ns!BJ$25),EXACT(cs!$B$17,ns!BJ$26),cs!$B$17=""),TRUE(),IF(OR(EXACT(cs!$B$17,LEFT(ns!BJ$25 &amp; " ",1)),EXACT(cs!$B$17, LEFT(ns!BJ$26 &amp; " ",1))),"RARE",IF(AND(ISBLANK(ns!BJ$25),ISBLANK(ns!BJ$26)),"UNK",FALSE())))</f>
        <v>1</v>
      </c>
      <c r="BK13" s="52" t="b">
        <f>IF(OR(EXACT(cs!$B$17,ns!BK$25),EXACT(cs!$B$17,ns!BK$26),cs!$B$17=""),TRUE(),IF(OR(EXACT(cs!$B$17,LEFT(ns!BK$25 &amp; " ",1)),EXACT(cs!$B$17, LEFT(ns!BK$26 &amp; " ",1))),"RARE",IF(AND(ISBLANK(ns!BK$25),ISBLANK(ns!BK$26)),"UNK",FALSE())))</f>
        <v>1</v>
      </c>
    </row>
    <row r="14" spans="1:64" x14ac:dyDescent="0.2">
      <c r="A14" t="s">
        <v>954</v>
      </c>
      <c r="B14" s="52" t="b">
        <f>IF(OR(EXACT(cs!$B$18,ns!B$27),EXACT(cs!$B$18,ns!B$28),cs!$B$18=""),TRUE(),IF(OR(EXACT(cs!$B$18,LEFT(ns!B$27 &amp; " ",1)),EXACT(cs!$B$18,LEFT(ns!B$28 &amp; " ", 1))),"RARE",IF(AND(ISBLANK(ns!B$27),ISBLANK(ns!B$28)),"UNK",FALSE())))</f>
        <v>1</v>
      </c>
      <c r="C14" s="52" t="b">
        <f>IF(OR(EXACT(cs!$B$18,ns!C$27),EXACT(cs!$B$18,ns!C$28),cs!$B$18=""),TRUE(),IF(OR(EXACT(cs!$B$18,LEFT(ns!C$27 &amp; " ",1)),EXACT(cs!$B$18,LEFT(ns!C$28 &amp; " ", 1))),"RARE",IF(AND(ISBLANK(ns!C$27),ISBLANK(ns!C$28)),"UNK",FALSE())))</f>
        <v>1</v>
      </c>
      <c r="D14" s="52" t="b">
        <f>IF(OR(EXACT(cs!$B$18,ns!D$27),EXACT(cs!$B$18,ns!D$28),cs!$B$18=""),TRUE(),IF(OR(EXACT(cs!$B$18,LEFT(ns!D$27 &amp; " ",1)),EXACT(cs!$B$18,LEFT(ns!D$28 &amp; " ", 1))),"RARE",IF(AND(ISBLANK(ns!D$27),ISBLANK(ns!D$28)),"UNK",FALSE())))</f>
        <v>1</v>
      </c>
      <c r="E14" s="52" t="b">
        <f>IF(OR(EXACT(cs!$B$18,ns!E$27),EXACT(cs!$B$18,ns!E$28),cs!$B$18=""),TRUE(),IF(OR(EXACT(cs!$B$18,LEFT(ns!E$27 &amp; " ",1)),EXACT(cs!$B$18,LEFT(ns!E$28 &amp; " ", 1))),"RARE",IF(AND(ISBLANK(ns!E$27),ISBLANK(ns!E$28)),"UNK",FALSE())))</f>
        <v>1</v>
      </c>
      <c r="F14" s="52" t="b">
        <f>IF(OR(EXACT(cs!$B$18,ns!F$27),EXACT(cs!$B$18,ns!F$28),cs!$B$18=""),TRUE(),IF(OR(EXACT(cs!$B$18,LEFT(ns!F$27 &amp; " ",1)),EXACT(cs!$B$18,LEFT(ns!F$28 &amp; " ", 1))),"RARE",IF(AND(ISBLANK(ns!F$27),ISBLANK(ns!F$28)),"UNK",FALSE())))</f>
        <v>1</v>
      </c>
      <c r="G14" s="52" t="b">
        <f>IF(OR(EXACT(cs!$B$18,ns!G$27),EXACT(cs!$B$18,ns!G$28),cs!$B$18=""),TRUE(),IF(OR(EXACT(cs!$B$18,LEFT(ns!G$27 &amp; " ",1)),EXACT(cs!$B$18,LEFT(ns!G$28 &amp; " ", 1))),"RARE",IF(AND(ISBLANK(ns!G$27),ISBLANK(ns!G$28)),"UNK",FALSE())))</f>
        <v>1</v>
      </c>
      <c r="H14" s="52" t="b">
        <f>IF(OR(EXACT(cs!$B$18,ns!H$27),EXACT(cs!$B$18,ns!H$28),cs!$B$18=""),TRUE(),IF(OR(EXACT(cs!$B$18,LEFT(ns!H$27 &amp; " ",1)),EXACT(cs!$B$18,LEFT(ns!H$28 &amp; " ", 1))),"RARE",IF(AND(ISBLANK(ns!H$27),ISBLANK(ns!H$28)),"UNK",FALSE())))</f>
        <v>1</v>
      </c>
      <c r="I14" s="52" t="b">
        <f>IF(OR(EXACT(cs!$B$18,ns!I$27),EXACT(cs!$B$18,ns!I$28),cs!$B$18=""),TRUE(),IF(OR(EXACT(cs!$B$18,LEFT(ns!I$27 &amp; " ",1)),EXACT(cs!$B$18,LEFT(ns!I$28 &amp; " ", 1))),"RARE",IF(AND(ISBLANK(ns!I$27),ISBLANK(ns!I$28)),"UNK",FALSE())))</f>
        <v>1</v>
      </c>
      <c r="J14" s="52" t="b">
        <f>IF(OR(EXACT(cs!$B$18,ns!J$27),EXACT(cs!$B$18,ns!J$28),cs!$B$18=""),TRUE(),IF(OR(EXACT(cs!$B$18,LEFT(ns!J$27 &amp; " ",1)),EXACT(cs!$B$18,LEFT(ns!J$28 &amp; " ", 1))),"RARE",IF(AND(ISBLANK(ns!J$27),ISBLANK(ns!J$28)),"UNK",FALSE())))</f>
        <v>1</v>
      </c>
      <c r="K14" s="52" t="b">
        <f>IF(OR(EXACT(cs!$B$18,ns!K$27),EXACT(cs!$B$18,ns!K$28),cs!$B$18=""),TRUE(),IF(OR(EXACT(cs!$B$18,LEFT(ns!K$27 &amp; " ",1)),EXACT(cs!$B$18,LEFT(ns!K$28 &amp; " ", 1))),"RARE",IF(AND(ISBLANK(ns!K$27),ISBLANK(ns!K$28)),"UNK",FALSE())))</f>
        <v>1</v>
      </c>
      <c r="L14" s="52" t="b">
        <f>IF(OR(EXACT(cs!$B$18,ns!L$27),EXACT(cs!$B$18,ns!L$28),cs!$B$18=""),TRUE(),IF(OR(EXACT(cs!$B$18,LEFT(ns!L$27 &amp; " ",1)),EXACT(cs!$B$18,LEFT(ns!L$28 &amp; " ", 1))),"RARE",IF(AND(ISBLANK(ns!L$27),ISBLANK(ns!L$28)),"UNK",FALSE())))</f>
        <v>1</v>
      </c>
      <c r="M14" s="52" t="b">
        <f>IF(OR(EXACT(cs!$B$18,ns!M$27),EXACT(cs!$B$18,ns!M$28),cs!$B$18=""),TRUE(),IF(OR(EXACT(cs!$B$18,LEFT(ns!M$27 &amp; " ",1)),EXACT(cs!$B$18,LEFT(ns!M$28 &amp; " ", 1))),"RARE",IF(AND(ISBLANK(ns!M$27),ISBLANK(ns!M$28)),"UNK",FALSE())))</f>
        <v>1</v>
      </c>
      <c r="N14" s="52" t="b">
        <f>IF(OR(EXACT(cs!$B$18,ns!N$27),EXACT(cs!$B$18,ns!N$28),cs!$B$18=""),TRUE(),IF(OR(EXACT(cs!$B$18,LEFT(ns!N$27 &amp; " ",1)),EXACT(cs!$B$18,LEFT(ns!N$28 &amp; " ", 1))),"RARE",IF(AND(ISBLANK(ns!N$27),ISBLANK(ns!N$28)),"UNK",FALSE())))</f>
        <v>1</v>
      </c>
      <c r="O14" s="52" t="b">
        <f>IF(OR(EXACT(cs!$B$18,ns!O$27),EXACT(cs!$B$18,ns!O$28),cs!$B$18=""),TRUE(),IF(OR(EXACT(cs!$B$18,LEFT(ns!O$27 &amp; " ",1)),EXACT(cs!$B$18,LEFT(ns!O$28 &amp; " ", 1))),"RARE",IF(AND(ISBLANK(ns!O$27),ISBLANK(ns!O$28)),"UNK",FALSE())))</f>
        <v>1</v>
      </c>
      <c r="P14" s="52" t="b">
        <f>IF(OR(EXACT(cs!$B$18,ns!P$27),EXACT(cs!$B$18,ns!P$28),cs!$B$18=""),TRUE(),IF(OR(EXACT(cs!$B$18,LEFT(ns!P$27 &amp; " ",1)),EXACT(cs!$B$18,LEFT(ns!P$28 &amp; " ", 1))),"RARE",IF(AND(ISBLANK(ns!P$27),ISBLANK(ns!P$28)),"UNK",FALSE())))</f>
        <v>1</v>
      </c>
      <c r="Q14" s="52" t="b">
        <f>IF(OR(EXACT(cs!$B$18,ns!Q$27),EXACT(cs!$B$18,ns!Q$28),cs!$B$18=""),TRUE(),IF(OR(EXACT(cs!$B$18,LEFT(ns!Q$27 &amp; " ",1)),EXACT(cs!$B$18,LEFT(ns!Q$28 &amp; " ", 1))),"RARE",IF(AND(ISBLANK(ns!Q$27),ISBLANK(ns!Q$28)),"UNK",FALSE())))</f>
        <v>1</v>
      </c>
      <c r="R14" s="52" t="b">
        <f>IF(OR(EXACT(cs!$B$18,ns!R$27),EXACT(cs!$B$18,ns!R$28),cs!$B$18=""),TRUE(),IF(OR(EXACT(cs!$B$18,LEFT(ns!R$27 &amp; " ",1)),EXACT(cs!$B$18,LEFT(ns!R$28 &amp; " ", 1))),"RARE",IF(AND(ISBLANK(ns!R$27),ISBLANK(ns!R$28)),"UNK",FALSE())))</f>
        <v>1</v>
      </c>
      <c r="S14" s="52" t="b">
        <f>IF(OR(EXACT(cs!$B$18,ns!S$27),EXACT(cs!$B$18,ns!S$28),cs!$B$18=""),TRUE(),IF(OR(EXACT(cs!$B$18,LEFT(ns!S$27 &amp; " ",1)),EXACT(cs!$B$18,LEFT(ns!S$28 &amp; " ", 1))),"RARE",IF(AND(ISBLANK(ns!S$27),ISBLANK(ns!S$28)),"UNK",FALSE())))</f>
        <v>1</v>
      </c>
      <c r="T14" s="52" t="b">
        <f>IF(OR(EXACT(cs!$B$18,ns!T$27),EXACT(cs!$B$18,ns!T$28),cs!$B$18=""),TRUE(),IF(OR(EXACT(cs!$B$18,LEFT(ns!T$27 &amp; " ",1)),EXACT(cs!$B$18,LEFT(ns!T$28 &amp; " ", 1))),"RARE",IF(AND(ISBLANK(ns!T$27),ISBLANK(ns!T$28)),"UNK",FALSE())))</f>
        <v>1</v>
      </c>
      <c r="U14" s="52" t="b">
        <f>IF(OR(EXACT(cs!$B$18,ns!U$27),EXACT(cs!$B$18,ns!U$28),cs!$B$18=""),TRUE(),IF(OR(EXACT(cs!$B$18,LEFT(ns!U$27 &amp; " ",1)),EXACT(cs!$B$18,LEFT(ns!U$28 &amp; " ", 1))),"RARE",IF(AND(ISBLANK(ns!U$27),ISBLANK(ns!U$28)),"UNK",FALSE())))</f>
        <v>1</v>
      </c>
      <c r="V14" s="52" t="b">
        <f>IF(OR(EXACT(cs!$B$18,ns!V$27),EXACT(cs!$B$18,ns!V$28),cs!$B$18=""),TRUE(),IF(OR(EXACT(cs!$B$18,LEFT(ns!V$27 &amp; " ",1)),EXACT(cs!$B$18,LEFT(ns!V$28 &amp; " ", 1))),"RARE",IF(AND(ISBLANK(ns!V$27),ISBLANK(ns!V$28)),"UNK",FALSE())))</f>
        <v>1</v>
      </c>
      <c r="W14" s="52" t="b">
        <f>IF(OR(EXACT(cs!$B$18,ns!W$27),EXACT(cs!$B$18,ns!W$28),cs!$B$18=""),TRUE(),IF(OR(EXACT(cs!$B$18,LEFT(ns!W$27 &amp; " ",1)),EXACT(cs!$B$18,LEFT(ns!W$28 &amp; " ", 1))),"RARE",IF(AND(ISBLANK(ns!W$27),ISBLANK(ns!W$28)),"UNK",FALSE())))</f>
        <v>1</v>
      </c>
      <c r="X14" s="52" t="b">
        <f>IF(OR(EXACT(cs!$B$18,ns!X$27),EXACT(cs!$B$18,ns!X$28),cs!$B$18=""),TRUE(),IF(OR(EXACT(cs!$B$18,LEFT(ns!X$27 &amp; " ",1)),EXACT(cs!$B$18,LEFT(ns!X$28 &amp; " ", 1))),"RARE",IF(AND(ISBLANK(ns!X$27),ISBLANK(ns!X$28)),"UNK",FALSE())))</f>
        <v>1</v>
      </c>
      <c r="Y14" s="52" t="b">
        <f>IF(OR(EXACT(cs!$B$18,ns!Y$27),EXACT(cs!$B$18,ns!Y$28),cs!$B$18=""),TRUE(),IF(OR(EXACT(cs!$B$18,LEFT(ns!Y$27 &amp; " ",1)),EXACT(cs!$B$18,LEFT(ns!Y$28 &amp; " ", 1))),"RARE",IF(AND(ISBLANK(ns!Y$27),ISBLANK(ns!Y$28)),"UNK",FALSE())))</f>
        <v>1</v>
      </c>
      <c r="Z14" s="52" t="b">
        <f>IF(OR(EXACT(cs!$B$18,ns!Z$27),EXACT(cs!$B$18,ns!Z$28),cs!$B$18=""),TRUE(),IF(OR(EXACT(cs!$B$18,LEFT(ns!Z$27 &amp; " ",1)),EXACT(cs!$B$18,LEFT(ns!Z$28 &amp; " ", 1))),"RARE",IF(AND(ISBLANK(ns!Z$27),ISBLANK(ns!Z$28)),"UNK",FALSE())))</f>
        <v>1</v>
      </c>
      <c r="AA14" s="52" t="b">
        <f>IF(OR(EXACT(cs!$B$18,ns!AA$27),EXACT(cs!$B$18,ns!AA$28),cs!$B$18=""),TRUE(),IF(OR(EXACT(cs!$B$18,LEFT(ns!AA$27 &amp; " ",1)),EXACT(cs!$B$18,LEFT(ns!AA$28 &amp; " ", 1))),"RARE",IF(AND(ISBLANK(ns!AA$27),ISBLANK(ns!AA$28)),"UNK",FALSE())))</f>
        <v>1</v>
      </c>
      <c r="AB14" s="52" t="b">
        <f>IF(OR(EXACT(cs!$B$18,ns!AB$27),EXACT(cs!$B$18,ns!AB$28),cs!$B$18=""),TRUE(),IF(OR(EXACT(cs!$B$18,LEFT(ns!AB$27 &amp; " ",1)),EXACT(cs!$B$18,LEFT(ns!AB$28 &amp; " ", 1))),"RARE",IF(AND(ISBLANK(ns!AB$27),ISBLANK(ns!AB$28)),"UNK",FALSE())))</f>
        <v>1</v>
      </c>
      <c r="AC14" s="52" t="b">
        <f>IF(OR(EXACT(cs!$B$18,ns!AC$27),EXACT(cs!$B$18,ns!AC$28),cs!$B$18=""),TRUE(),IF(OR(EXACT(cs!$B$18,LEFT(ns!AC$27 &amp; " ",1)),EXACT(cs!$B$18,LEFT(ns!AC$28 &amp; " ", 1))),"RARE",IF(AND(ISBLANK(ns!AC$27),ISBLANK(ns!AC$28)),"UNK",FALSE())))</f>
        <v>1</v>
      </c>
      <c r="AD14" s="52" t="b">
        <f>IF(OR(EXACT(cs!$B$18,ns!AD$27),EXACT(cs!$B$18,ns!AD$28),cs!$B$18=""),TRUE(),IF(OR(EXACT(cs!$B$18,LEFT(ns!AD$27 &amp; " ",1)),EXACT(cs!$B$18,LEFT(ns!AD$28 &amp; " ", 1))),"RARE",IF(AND(ISBLANK(ns!AD$27),ISBLANK(ns!AD$28)),"UNK",FALSE())))</f>
        <v>1</v>
      </c>
      <c r="AE14" s="52" t="b">
        <f>IF(OR(EXACT(cs!$B$18,ns!AE$27),EXACT(cs!$B$18,ns!AE$28),cs!$B$18=""),TRUE(),IF(OR(EXACT(cs!$B$18,LEFT(ns!AE$27 &amp; " ",1)),EXACT(cs!$B$18,LEFT(ns!AE$28 &amp; " ", 1))),"RARE",IF(AND(ISBLANK(ns!AE$27),ISBLANK(ns!AE$28)),"UNK",FALSE())))</f>
        <v>1</v>
      </c>
      <c r="AF14" s="52" t="b">
        <f>IF(OR(EXACT(cs!$B$18,ns!AF$27),EXACT(cs!$B$18,ns!AF$28),cs!$B$18=""),TRUE(),IF(OR(EXACT(cs!$B$18,LEFT(ns!AF$27 &amp; " ",1)),EXACT(cs!$B$18,LEFT(ns!AF$28 &amp; " ", 1))),"RARE",IF(AND(ISBLANK(ns!AF$27),ISBLANK(ns!AF$28)),"UNK",FALSE())))</f>
        <v>1</v>
      </c>
      <c r="AG14" s="52" t="b">
        <f>IF(OR(EXACT(cs!$B$18,ns!AG$27),EXACT(cs!$B$18,ns!AG$28),cs!$B$18=""),TRUE(),IF(OR(EXACT(cs!$B$18,LEFT(ns!AG$27 &amp; " ",1)),EXACT(cs!$B$18,LEFT(ns!AG$28 &amp; " ", 1))),"RARE",IF(AND(ISBLANK(ns!AG$27),ISBLANK(ns!AG$28)),"UNK",FALSE())))</f>
        <v>1</v>
      </c>
      <c r="AH14" s="52" t="b">
        <f>IF(OR(EXACT(cs!$B$18,ns!AH$27),EXACT(cs!$B$18,ns!AH$28),cs!$B$18=""),TRUE(),IF(OR(EXACT(cs!$B$18,LEFT(ns!AH$27 &amp; " ",1)),EXACT(cs!$B$18,LEFT(ns!AH$28 &amp; " ", 1))),"RARE",IF(AND(ISBLANK(ns!AH$27),ISBLANK(ns!AH$28)),"UNK",FALSE())))</f>
        <v>1</v>
      </c>
      <c r="AI14" s="52" t="b">
        <f>IF(OR(EXACT(cs!$B$18,ns!AI$27),EXACT(cs!$B$18,ns!AI$28),cs!$B$18=""),TRUE(),IF(OR(EXACT(cs!$B$18,LEFT(ns!AI$27 &amp; " ",1)),EXACT(cs!$B$18,LEFT(ns!AI$28 &amp; " ", 1))),"RARE",IF(AND(ISBLANK(ns!AI$27),ISBLANK(ns!AI$28)),"UNK",FALSE())))</f>
        <v>1</v>
      </c>
      <c r="AJ14" s="52" t="b">
        <f>IF(OR(EXACT(cs!$B$18,ns!AJ$27),EXACT(cs!$B$18,ns!AJ$28),cs!$B$18=""),TRUE(),IF(OR(EXACT(cs!$B$18,LEFT(ns!AJ$27 &amp; " ",1)),EXACT(cs!$B$18,LEFT(ns!AJ$28 &amp; " ", 1))),"RARE",IF(AND(ISBLANK(ns!AJ$27),ISBLANK(ns!AJ$28)),"UNK",FALSE())))</f>
        <v>1</v>
      </c>
      <c r="AK14" s="52" t="b">
        <f>IF(OR(EXACT(cs!$B$18,ns!AK$27),EXACT(cs!$B$18,ns!AK$28),cs!$B$18=""),TRUE(),IF(OR(EXACT(cs!$B$18,LEFT(ns!AK$27 &amp; " ",1)),EXACT(cs!$B$18,LEFT(ns!AK$28 &amp; " ", 1))),"RARE",IF(AND(ISBLANK(ns!AK$27),ISBLANK(ns!AK$28)),"UNK",FALSE())))</f>
        <v>1</v>
      </c>
      <c r="AL14" s="52" t="b">
        <f>IF(OR(EXACT(cs!$B$18,ns!AL$27),EXACT(cs!$B$18,ns!AL$28),cs!$B$18=""),TRUE(),IF(OR(EXACT(cs!$B$18,LEFT(ns!AL$27 &amp; " ",1)),EXACT(cs!$B$18,LEFT(ns!AL$28 &amp; " ", 1))),"RARE",IF(AND(ISBLANK(ns!AL$27),ISBLANK(ns!AL$28)),"UNK",FALSE())))</f>
        <v>1</v>
      </c>
      <c r="AM14" s="52" t="b">
        <f>IF(OR(EXACT(cs!$B$18,ns!AM$27),EXACT(cs!$B$18,ns!AM$28),cs!$B$18=""),TRUE(),IF(OR(EXACT(cs!$B$18,LEFT(ns!AM$27 &amp; " ",1)),EXACT(cs!$B$18,LEFT(ns!AM$28 &amp; " ", 1))),"RARE",IF(AND(ISBLANK(ns!AM$27),ISBLANK(ns!AM$28)),"UNK",FALSE())))</f>
        <v>1</v>
      </c>
      <c r="AN14" s="52" t="b">
        <f>IF(OR(EXACT(cs!$B$18,ns!AN$27),EXACT(cs!$B$18,ns!AN$28),cs!$B$18=""),TRUE(),IF(OR(EXACT(cs!$B$18,LEFT(ns!AN$27 &amp; " ",1)),EXACT(cs!$B$18,LEFT(ns!AN$28 &amp; " ", 1))),"RARE",IF(AND(ISBLANK(ns!AN$27),ISBLANK(ns!AN$28)),"UNK",FALSE())))</f>
        <v>1</v>
      </c>
      <c r="AO14" s="52" t="b">
        <f>IF(OR(EXACT(cs!$B$18,ns!AO$27),EXACT(cs!$B$18,ns!AO$28),cs!$B$18=""),TRUE(),IF(OR(EXACT(cs!$B$18,LEFT(ns!AO$27 &amp; " ",1)),EXACT(cs!$B$18,LEFT(ns!AO$28 &amp; " ", 1))),"RARE",IF(AND(ISBLANK(ns!AO$27),ISBLANK(ns!AO$28)),"UNK",FALSE())))</f>
        <v>1</v>
      </c>
      <c r="AP14" s="52" t="b">
        <f>IF(OR(EXACT(cs!$B$18,ns!AP$27),EXACT(cs!$B$18,ns!AP$28),cs!$B$18=""),TRUE(),IF(OR(EXACT(cs!$B$18,LEFT(ns!AP$27 &amp; " ",1)),EXACT(cs!$B$18,LEFT(ns!AP$28 &amp; " ", 1))),"RARE",IF(AND(ISBLANK(ns!AP$27),ISBLANK(ns!AP$28)),"UNK",FALSE())))</f>
        <v>1</v>
      </c>
      <c r="AQ14" s="52" t="b">
        <f>IF(OR(EXACT(cs!$B$18,ns!AQ$27),EXACT(cs!$B$18,ns!AQ$28),cs!$B$18=""),TRUE(),IF(OR(EXACT(cs!$B$18,LEFT(ns!AQ$27 &amp; " ",1)),EXACT(cs!$B$18,LEFT(ns!AQ$28 &amp; " ", 1))),"RARE",IF(AND(ISBLANK(ns!AQ$27),ISBLANK(ns!AQ$28)),"UNK",FALSE())))</f>
        <v>1</v>
      </c>
      <c r="AR14" s="52" t="b">
        <f>IF(OR(EXACT(cs!$B$18,ns!AR$27),EXACT(cs!$B$18,ns!AR$28),cs!$B$18=""),TRUE(),IF(OR(EXACT(cs!$B$18,LEFT(ns!AR$27 &amp; " ",1)),EXACT(cs!$B$18,LEFT(ns!AR$28 &amp; " ", 1))),"RARE",IF(AND(ISBLANK(ns!AR$27),ISBLANK(ns!AR$28)),"UNK",FALSE())))</f>
        <v>1</v>
      </c>
      <c r="AS14" s="52" t="b">
        <f>IF(OR(EXACT(cs!$B$18,ns!AS$27),EXACT(cs!$B$18,ns!AS$28),cs!$B$18=""),TRUE(),IF(OR(EXACT(cs!$B$18,LEFT(ns!AS$27 &amp; " ",1)),EXACT(cs!$B$18,LEFT(ns!AS$28 &amp; " ", 1))),"RARE",IF(AND(ISBLANK(ns!AS$27),ISBLANK(ns!AS$28)),"UNK",FALSE())))</f>
        <v>1</v>
      </c>
      <c r="AT14" s="52" t="b">
        <f>IF(OR(EXACT(cs!$B$18,ns!AT$27),EXACT(cs!$B$18,ns!AT$28),cs!$B$18=""),TRUE(),IF(OR(EXACT(cs!$B$18,LEFT(ns!AT$27 &amp; " ",1)),EXACT(cs!$B$18,LEFT(ns!AT$28 &amp; " ", 1))),"RARE",IF(AND(ISBLANK(ns!AT$27),ISBLANK(ns!AT$28)),"UNK",FALSE())))</f>
        <v>1</v>
      </c>
      <c r="AU14" s="52" t="b">
        <f>IF(OR(EXACT(cs!$B$18,ns!AU$27),EXACT(cs!$B$18,ns!AU$28),cs!$B$18=""),TRUE(),IF(OR(EXACT(cs!$B$18,LEFT(ns!AU$27 &amp; " ",1)),EXACT(cs!$B$18,LEFT(ns!AU$28 &amp; " ", 1))),"RARE",IF(AND(ISBLANK(ns!AU$27),ISBLANK(ns!AU$28)),"UNK",FALSE())))</f>
        <v>1</v>
      </c>
      <c r="AV14" s="52" t="b">
        <f>IF(OR(EXACT(cs!$B$18,ns!AV$27),EXACT(cs!$B$18,ns!AV$28),cs!$B$18=""),TRUE(),IF(OR(EXACT(cs!$B$18,LEFT(ns!AV$27 &amp; " ",1)),EXACT(cs!$B$18,LEFT(ns!AV$28 &amp; " ", 1))),"RARE",IF(AND(ISBLANK(ns!AV$27),ISBLANK(ns!AV$28)),"UNK",FALSE())))</f>
        <v>1</v>
      </c>
      <c r="AW14" s="52" t="b">
        <f>IF(OR(EXACT(cs!$B$18,ns!AW$27),EXACT(cs!$B$18,ns!AW$28),cs!$B$18=""),TRUE(),IF(OR(EXACT(cs!$B$18,LEFT(ns!AW$27 &amp; " ",1)),EXACT(cs!$B$18,LEFT(ns!AW$28 &amp; " ", 1))),"RARE",IF(AND(ISBLANK(ns!AW$27),ISBLANK(ns!AW$28)),"UNK",FALSE())))</f>
        <v>1</v>
      </c>
      <c r="AX14" s="52" t="b">
        <f>IF(OR(EXACT(cs!$B$18,ns!AX$27),EXACT(cs!$B$18,ns!AX$28),cs!$B$18=""),TRUE(),IF(OR(EXACT(cs!$B$18,LEFT(ns!AX$27 &amp; " ",1)),EXACT(cs!$B$18,LEFT(ns!AX$28 &amp; " ", 1))),"RARE",IF(AND(ISBLANK(ns!AX$27),ISBLANK(ns!AX$28)),"UNK",FALSE())))</f>
        <v>1</v>
      </c>
      <c r="AY14" s="52" t="b">
        <f>IF(OR(EXACT(cs!$B$18,ns!AY$27),EXACT(cs!$B$18,ns!AY$28),cs!$B$18=""),TRUE(),IF(OR(EXACT(cs!$B$18,LEFT(ns!AY$27 &amp; " ",1)),EXACT(cs!$B$18,LEFT(ns!AY$28 &amp; " ", 1))),"RARE",IF(AND(ISBLANK(ns!AY$27),ISBLANK(ns!AY$28)),"UNK",FALSE())))</f>
        <v>1</v>
      </c>
      <c r="AZ14" s="52" t="b">
        <f>IF(OR(EXACT(cs!$B$18,ns!AZ$27),EXACT(cs!$B$18,ns!AZ$28),cs!$B$18=""),TRUE(),IF(OR(EXACT(cs!$B$18,LEFT(ns!AZ$27 &amp; " ",1)),EXACT(cs!$B$18,LEFT(ns!AZ$28 &amp; " ", 1))),"RARE",IF(AND(ISBLANK(ns!AZ$27),ISBLANK(ns!AZ$28)),"UNK",FALSE())))</f>
        <v>1</v>
      </c>
      <c r="BA14" s="52" t="b">
        <f>IF(OR(EXACT(cs!$B$18,ns!BA$27),EXACT(cs!$B$18,ns!BA$28),cs!$B$18=""),TRUE(),IF(OR(EXACT(cs!$B$18,LEFT(ns!BA$27 &amp; " ",1)),EXACT(cs!$B$18,LEFT(ns!BA$28 &amp; " ", 1))),"RARE",IF(AND(ISBLANK(ns!BA$27),ISBLANK(ns!BA$28)),"UNK",FALSE())))</f>
        <v>1</v>
      </c>
      <c r="BB14" s="52" t="b">
        <f>IF(OR(EXACT(cs!$B$18,ns!BB$27),EXACT(cs!$B$18,ns!BB$28),cs!$B$18=""),TRUE(),IF(OR(EXACT(cs!$B$18,LEFT(ns!BB$27 &amp; " ",1)),EXACT(cs!$B$18,LEFT(ns!BB$28 &amp; " ", 1))),"RARE",IF(AND(ISBLANK(ns!BB$27),ISBLANK(ns!BB$28)),"UNK",FALSE())))</f>
        <v>1</v>
      </c>
      <c r="BC14" s="52" t="b">
        <f>IF(OR(EXACT(cs!$B$18,ns!BC$27),EXACT(cs!$B$18,ns!BC$28),cs!$B$18=""),TRUE(),IF(OR(EXACT(cs!$B$18,LEFT(ns!BC$27 &amp; " ",1)),EXACT(cs!$B$18,LEFT(ns!BC$28 &amp; " ", 1))),"RARE",IF(AND(ISBLANK(ns!BC$27),ISBLANK(ns!BC$28)),"UNK",FALSE())))</f>
        <v>1</v>
      </c>
      <c r="BD14" s="52" t="b">
        <f>IF(OR(EXACT(cs!$B$18,ns!BD$27),EXACT(cs!$B$18,ns!BD$28),cs!$B$18=""),TRUE(),IF(OR(EXACT(cs!$B$18,LEFT(ns!BD$27 &amp; " ",1)),EXACT(cs!$B$18,LEFT(ns!BD$28 &amp; " ", 1))),"RARE",IF(AND(ISBLANK(ns!BD$27),ISBLANK(ns!BD$28)),"UNK",FALSE())))</f>
        <v>1</v>
      </c>
      <c r="BE14" s="52" t="b">
        <f>IF(OR(EXACT(cs!$B$18,ns!BE$27),EXACT(cs!$B$18,ns!BE$28),cs!$B$18=""),TRUE(),IF(OR(EXACT(cs!$B$18,LEFT(ns!BE$27 &amp; " ",1)),EXACT(cs!$B$18,LEFT(ns!BE$28 &amp; " ", 1))),"RARE",IF(AND(ISBLANK(ns!BE$27),ISBLANK(ns!BE$28)),"UNK",FALSE())))</f>
        <v>1</v>
      </c>
      <c r="BF14" s="52" t="b">
        <f>IF(OR(EXACT(cs!$B$18,ns!BF$27),EXACT(cs!$B$18,ns!BF$28),cs!$B$18=""),TRUE(),IF(OR(EXACT(cs!$B$18,LEFT(ns!BF$27 &amp; " ",1)),EXACT(cs!$B$18,LEFT(ns!BF$28 &amp; " ", 1))),"RARE",IF(AND(ISBLANK(ns!BF$27),ISBLANK(ns!BF$28)),"UNK",FALSE())))</f>
        <v>1</v>
      </c>
      <c r="BG14" s="52" t="b">
        <f>IF(OR(EXACT(cs!$B$18,ns!BG$27),EXACT(cs!$B$18,ns!BG$28),cs!$B$18=""),TRUE(),IF(OR(EXACT(cs!$B$18,LEFT(ns!BG$27 &amp; " ",1)),EXACT(cs!$B$18,LEFT(ns!BG$28 &amp; " ", 1))),"RARE",IF(AND(ISBLANK(ns!BG$27),ISBLANK(ns!BG$28)),"UNK",FALSE())))</f>
        <v>1</v>
      </c>
      <c r="BH14" s="52" t="b">
        <f>IF(OR(EXACT(cs!$B$18,ns!BH$27),EXACT(cs!$B$18,ns!BH$28),cs!$B$18=""),TRUE(),IF(OR(EXACT(cs!$B$18,LEFT(ns!BH$27 &amp; " ",1)),EXACT(cs!$B$18,LEFT(ns!BH$28 &amp; " ", 1))),"RARE",IF(AND(ISBLANK(ns!BH$27),ISBLANK(ns!BH$28)),"UNK",FALSE())))</f>
        <v>1</v>
      </c>
      <c r="BI14" s="52" t="b">
        <f>IF(OR(EXACT(cs!$B$18,ns!BI$27),EXACT(cs!$B$18,ns!BI$28),cs!$B$18=""),TRUE(),IF(OR(EXACT(cs!$B$18,LEFT(ns!BI$27 &amp; " ",1)),EXACT(cs!$B$18,LEFT(ns!BI$28 &amp; " ", 1))),"RARE",IF(AND(ISBLANK(ns!BI$27),ISBLANK(ns!BI$28)),"UNK",FALSE())))</f>
        <v>1</v>
      </c>
      <c r="BJ14" s="52" t="b">
        <f>IF(OR(EXACT(cs!$B$18,ns!BJ$27),EXACT(cs!$B$18,ns!BJ$28),cs!$B$18=""),TRUE(),IF(OR(EXACT(cs!$B$18,LEFT(ns!BJ$27 &amp; " ",1)),EXACT(cs!$B$18,LEFT(ns!BJ$28 &amp; " ", 1))),"RARE",IF(AND(ISBLANK(ns!BJ$27),ISBLANK(ns!BJ$28)),"UNK",FALSE())))</f>
        <v>1</v>
      </c>
      <c r="BK14" s="52" t="b">
        <f>IF(OR(EXACT(cs!$B$18,ns!BK$27),EXACT(cs!$B$18,ns!BK$28),cs!$B$18=""),TRUE(),IF(OR(EXACT(cs!$B$18,LEFT(ns!BK$27 &amp; " ",1)),EXACT(cs!$B$18,LEFT(ns!BK$28 &amp; " ", 1))),"RARE",IF(AND(ISBLANK(ns!BK$27),ISBLANK(ns!BK$28)),"UNK",FALSE())))</f>
        <v>1</v>
      </c>
      <c r="BL14" s="52"/>
    </row>
    <row r="15" spans="1:64" x14ac:dyDescent="0.2">
      <c r="A15" t="s">
        <v>516</v>
      </c>
      <c r="B15" s="52" t="b">
        <f>IF(OR(EXACT(cs!$B$19,ns!B$29),EXACT(cs!$B$19,ns!B$30),cs!$B$19=""),TRUE(),IF(OR(EXACT(cs!$B$19,LEFT(ns!B$29 &amp; " ",1)),EXACT(cs!$B$19,LEFT(ns!B$30 &amp; " ", 1))),"RARE",IF(AND(ISBLANK(ns!B$29),ISBLANK(ns!B$30)),"UNK",FALSE())))</f>
        <v>1</v>
      </c>
      <c r="C15" s="52" t="b">
        <f>IF(OR(EXACT(cs!$B$19,ns!C$29),EXACT(cs!$B$19,ns!C$30),cs!$B$19=""),TRUE(),IF(OR(EXACT(cs!$B$19,LEFT(ns!C$29 &amp; " ",1)),EXACT(cs!$B$19,LEFT(ns!C$30 &amp; " ", 1))),"RARE",IF(AND(ISBLANK(ns!C$29),ISBLANK(ns!C$30)),"UNK",FALSE())))</f>
        <v>1</v>
      </c>
      <c r="D15" s="52" t="b">
        <f>IF(OR(EXACT(cs!$B$19,ns!D$29),EXACT(cs!$B$19,ns!D$30),cs!$B$19=""),TRUE(),IF(OR(EXACT(cs!$B$19,LEFT(ns!D$29 &amp; " ",1)),EXACT(cs!$B$19,LEFT(ns!D$30 &amp; " ", 1))),"RARE",IF(AND(ISBLANK(ns!D$29),ISBLANK(ns!D$30)),"UNK",FALSE())))</f>
        <v>1</v>
      </c>
      <c r="E15" s="52" t="b">
        <f>IF(OR(EXACT(cs!$B$19,ns!E$29),EXACT(cs!$B$19,ns!E$30),cs!$B$19=""),TRUE(),IF(OR(EXACT(cs!$B$19,LEFT(ns!E$29 &amp; " ",1)),EXACT(cs!$B$19,LEFT(ns!E$30 &amp; " ", 1))),"RARE",IF(AND(ISBLANK(ns!E$29),ISBLANK(ns!E$30)),"UNK",FALSE())))</f>
        <v>1</v>
      </c>
      <c r="F15" s="52" t="b">
        <f>IF(OR(EXACT(cs!$B$19,ns!F$29),EXACT(cs!$B$19,ns!F$30),cs!$B$19=""),TRUE(),IF(OR(EXACT(cs!$B$19,LEFT(ns!F$29 &amp; " ",1)),EXACT(cs!$B$19,LEFT(ns!F$30 &amp; " ", 1))),"RARE",IF(AND(ISBLANK(ns!F$29),ISBLANK(ns!F$30)),"UNK",FALSE())))</f>
        <v>1</v>
      </c>
      <c r="G15" s="52" t="b">
        <f>IF(OR(EXACT(cs!$B$19,ns!G$29),EXACT(cs!$B$19,ns!G$30),cs!$B$19=""),TRUE(),IF(OR(EXACT(cs!$B$19,LEFT(ns!G$29 &amp; " ",1)),EXACT(cs!$B$19,LEFT(ns!G$30 &amp; " ", 1))),"RARE",IF(AND(ISBLANK(ns!G$29),ISBLANK(ns!G$30)),"UNK",FALSE())))</f>
        <v>1</v>
      </c>
      <c r="H15" s="52" t="b">
        <f>IF(OR(EXACT(cs!$B$19,ns!H$29),EXACT(cs!$B$19,ns!H$30),cs!$B$19=""),TRUE(),IF(OR(EXACT(cs!$B$19,LEFT(ns!H$29 &amp; " ",1)),EXACT(cs!$B$19,LEFT(ns!H$30 &amp; " ", 1))),"RARE",IF(AND(ISBLANK(ns!H$29),ISBLANK(ns!H$30)),"UNK",FALSE())))</f>
        <v>1</v>
      </c>
      <c r="I15" s="52" t="b">
        <f>IF(OR(EXACT(cs!$B$19,ns!I$29),EXACT(cs!$B$19,ns!I$30),cs!$B$19=""),TRUE(),IF(OR(EXACT(cs!$B$19,LEFT(ns!I$29 &amp; " ",1)),EXACT(cs!$B$19,LEFT(ns!I$30 &amp; " ", 1))),"RARE",IF(AND(ISBLANK(ns!I$29),ISBLANK(ns!I$30)),"UNK",FALSE())))</f>
        <v>1</v>
      </c>
      <c r="J15" s="52" t="b">
        <f>IF(OR(EXACT(cs!$B$19,ns!J$29),EXACT(cs!$B$19,ns!J$30),cs!$B$19=""),TRUE(),IF(OR(EXACT(cs!$B$19,LEFT(ns!J$29 &amp; " ",1)),EXACT(cs!$B$19,LEFT(ns!J$30 &amp; " ", 1))),"RARE",IF(AND(ISBLANK(ns!J$29),ISBLANK(ns!J$30)),"UNK",FALSE())))</f>
        <v>1</v>
      </c>
      <c r="K15" s="52" t="b">
        <f>IF(OR(EXACT(cs!$B$19,ns!K$29),EXACT(cs!$B$19,ns!K$30),cs!$B$19=""),TRUE(),IF(OR(EXACT(cs!$B$19,LEFT(ns!K$29 &amp; " ",1)),EXACT(cs!$B$19,LEFT(ns!K$30 &amp; " ", 1))),"RARE",IF(AND(ISBLANK(ns!K$29),ISBLANK(ns!K$30)),"UNK",FALSE())))</f>
        <v>1</v>
      </c>
      <c r="L15" s="52" t="b">
        <f>IF(OR(EXACT(cs!$B$19,ns!L$29),EXACT(cs!$B$19,ns!L$30),cs!$B$19=""),TRUE(),IF(OR(EXACT(cs!$B$19,LEFT(ns!L$29 &amp; " ",1)),EXACT(cs!$B$19,LEFT(ns!L$30 &amp; " ", 1))),"RARE",IF(AND(ISBLANK(ns!L$29),ISBLANK(ns!L$30)),"UNK",FALSE())))</f>
        <v>1</v>
      </c>
      <c r="M15" s="52" t="b">
        <f>IF(OR(EXACT(cs!$B$19,ns!M$29),EXACT(cs!$B$19,ns!M$30),cs!$B$19=""),TRUE(),IF(OR(EXACT(cs!$B$19,LEFT(ns!M$29 &amp; " ",1)),EXACT(cs!$B$19,LEFT(ns!M$30 &amp; " ", 1))),"RARE",IF(AND(ISBLANK(ns!M$29),ISBLANK(ns!M$30)),"UNK",FALSE())))</f>
        <v>1</v>
      </c>
      <c r="N15" s="52" t="b">
        <f>IF(OR(EXACT(cs!$B$19,ns!N$29),EXACT(cs!$B$19,ns!N$30),cs!$B$19=""),TRUE(),IF(OR(EXACT(cs!$B$19,LEFT(ns!N$29 &amp; " ",1)),EXACT(cs!$B$19,LEFT(ns!N$30 &amp; " ", 1))),"RARE",IF(AND(ISBLANK(ns!N$29),ISBLANK(ns!N$30)),"UNK",FALSE())))</f>
        <v>1</v>
      </c>
      <c r="O15" s="52" t="b">
        <f>IF(OR(EXACT(cs!$B$19,ns!O$29),EXACT(cs!$B$19,ns!O$30),cs!$B$19=""),TRUE(),IF(OR(EXACT(cs!$B$19,LEFT(ns!O$29 &amp; " ",1)),EXACT(cs!$B$19,LEFT(ns!O$30 &amp; " ", 1))),"RARE",IF(AND(ISBLANK(ns!O$29),ISBLANK(ns!O$30)),"UNK",FALSE())))</f>
        <v>1</v>
      </c>
      <c r="P15" s="52" t="b">
        <f>IF(OR(EXACT(cs!$B$19,ns!P$29),EXACT(cs!$B$19,ns!P$30),cs!$B$19=""),TRUE(),IF(OR(EXACT(cs!$B$19,LEFT(ns!P$29 &amp; " ",1)),EXACT(cs!$B$19,LEFT(ns!P$30 &amp; " ", 1))),"RARE",IF(AND(ISBLANK(ns!P$29),ISBLANK(ns!P$30)),"UNK",FALSE())))</f>
        <v>1</v>
      </c>
      <c r="Q15" s="52" t="b">
        <f>IF(OR(EXACT(cs!$B$19,ns!Q$29),EXACT(cs!$B$19,ns!Q$30),cs!$B$19=""),TRUE(),IF(OR(EXACT(cs!$B$19,LEFT(ns!Q$29 &amp; " ",1)),EXACT(cs!$B$19,LEFT(ns!Q$30 &amp; " ", 1))),"RARE",IF(AND(ISBLANK(ns!Q$29),ISBLANK(ns!Q$30)),"UNK",FALSE())))</f>
        <v>1</v>
      </c>
      <c r="R15" s="52" t="b">
        <f>IF(OR(EXACT(cs!$B$19,ns!R$29),EXACT(cs!$B$19,ns!R$30),cs!$B$19=""),TRUE(),IF(OR(EXACT(cs!$B$19,LEFT(ns!R$29 &amp; " ",1)),EXACT(cs!$B$19,LEFT(ns!R$30 &amp; " ", 1))),"RARE",IF(AND(ISBLANK(ns!R$29),ISBLANK(ns!R$30)),"UNK",FALSE())))</f>
        <v>1</v>
      </c>
      <c r="S15" s="52" t="b">
        <f>IF(OR(EXACT(cs!$B$19,ns!S$29),EXACT(cs!$B$19,ns!S$30),cs!$B$19=""),TRUE(),IF(OR(EXACT(cs!$B$19,LEFT(ns!S$29 &amp; " ",1)),EXACT(cs!$B$19,LEFT(ns!S$30 &amp; " ", 1))),"RARE",IF(AND(ISBLANK(ns!S$29),ISBLANK(ns!S$30)),"UNK",FALSE())))</f>
        <v>1</v>
      </c>
      <c r="T15" s="52" t="b">
        <f>IF(OR(EXACT(cs!$B$19,ns!T$29),EXACT(cs!$B$19,ns!T$30),cs!$B$19=""),TRUE(),IF(OR(EXACT(cs!$B$19,LEFT(ns!T$29 &amp; " ",1)),EXACT(cs!$B$19,LEFT(ns!T$30 &amp; " ", 1))),"RARE",IF(AND(ISBLANK(ns!T$29),ISBLANK(ns!T$30)),"UNK",FALSE())))</f>
        <v>1</v>
      </c>
      <c r="U15" s="52" t="b">
        <f>IF(OR(EXACT(cs!$B$19,ns!U$29),EXACT(cs!$B$19,ns!U$30),cs!$B$19=""),TRUE(),IF(OR(EXACT(cs!$B$19,LEFT(ns!U$29 &amp; " ",1)),EXACT(cs!$B$19,LEFT(ns!U$30 &amp; " ", 1))),"RARE",IF(AND(ISBLANK(ns!U$29),ISBLANK(ns!U$30)),"UNK",FALSE())))</f>
        <v>1</v>
      </c>
      <c r="V15" s="52" t="b">
        <f>IF(OR(EXACT(cs!$B$19,ns!V$29),EXACT(cs!$B$19,ns!V$30),cs!$B$19=""),TRUE(),IF(OR(EXACT(cs!$B$19,LEFT(ns!V$29 &amp; " ",1)),EXACT(cs!$B$19,LEFT(ns!V$30 &amp; " ", 1))),"RARE",IF(AND(ISBLANK(ns!V$29),ISBLANK(ns!V$30)),"UNK",FALSE())))</f>
        <v>1</v>
      </c>
      <c r="W15" s="52" t="b">
        <f>IF(OR(EXACT(cs!$B$19,ns!W$29),EXACT(cs!$B$19,ns!W$30),cs!$B$19=""),TRUE(),IF(OR(EXACT(cs!$B$19,LEFT(ns!W$29 &amp; " ",1)),EXACT(cs!$B$19,LEFT(ns!W$30 &amp; " ", 1))),"RARE",IF(AND(ISBLANK(ns!W$29),ISBLANK(ns!W$30)),"UNK",FALSE())))</f>
        <v>1</v>
      </c>
      <c r="X15" s="52" t="b">
        <f>IF(OR(EXACT(cs!$B$19,ns!X$29),EXACT(cs!$B$19,ns!X$30),cs!$B$19=""),TRUE(),IF(OR(EXACT(cs!$B$19,LEFT(ns!X$29 &amp; " ",1)),EXACT(cs!$B$19,LEFT(ns!X$30 &amp; " ", 1))),"RARE",IF(AND(ISBLANK(ns!X$29),ISBLANK(ns!X$30)),"UNK",FALSE())))</f>
        <v>1</v>
      </c>
      <c r="Y15" s="52" t="b">
        <f>IF(OR(EXACT(cs!$B$19,ns!Y$29),EXACT(cs!$B$19,ns!Y$30),cs!$B$19=""),TRUE(),IF(OR(EXACT(cs!$B$19,LEFT(ns!Y$29 &amp; " ",1)),EXACT(cs!$B$19,LEFT(ns!Y$30 &amp; " ", 1))),"RARE",IF(AND(ISBLANK(ns!Y$29),ISBLANK(ns!Y$30)),"UNK",FALSE())))</f>
        <v>1</v>
      </c>
      <c r="Z15" s="52" t="b">
        <f>IF(OR(EXACT(cs!$B$19,ns!Z$29),EXACT(cs!$B$19,ns!Z$30),cs!$B$19=""),TRUE(),IF(OR(EXACT(cs!$B$19,LEFT(ns!Z$29 &amp; " ",1)),EXACT(cs!$B$19,LEFT(ns!Z$30 &amp; " ", 1))),"RARE",IF(AND(ISBLANK(ns!Z$29),ISBLANK(ns!Z$30)),"UNK",FALSE())))</f>
        <v>1</v>
      </c>
      <c r="AA15" s="52" t="b">
        <f>IF(OR(EXACT(cs!$B$19,ns!AA$29),EXACT(cs!$B$19,ns!AA$30),cs!$B$19=""),TRUE(),IF(OR(EXACT(cs!$B$19,LEFT(ns!AA$29 &amp; " ",1)),EXACT(cs!$B$19,LEFT(ns!AA$30 &amp; " ", 1))),"RARE",IF(AND(ISBLANK(ns!AA$29),ISBLANK(ns!AA$30)),"UNK",FALSE())))</f>
        <v>1</v>
      </c>
      <c r="AB15" s="52" t="b">
        <f>IF(OR(EXACT(cs!$B$19,ns!AB$29),EXACT(cs!$B$19,ns!AB$30),cs!$B$19=""),TRUE(),IF(OR(EXACT(cs!$B$19,LEFT(ns!AB$29 &amp; " ",1)),EXACT(cs!$B$19,LEFT(ns!AB$30 &amp; " ", 1))),"RARE",IF(AND(ISBLANK(ns!AB$29),ISBLANK(ns!AB$30)),"UNK",FALSE())))</f>
        <v>1</v>
      </c>
      <c r="AC15" s="52" t="b">
        <f>IF(OR(EXACT(cs!$B$19,ns!AC$29),EXACT(cs!$B$19,ns!AC$30),cs!$B$19=""),TRUE(),IF(OR(EXACT(cs!$B$19,LEFT(ns!AC$29 &amp; " ",1)),EXACT(cs!$B$19,LEFT(ns!AC$30 &amp; " ", 1))),"RARE",IF(AND(ISBLANK(ns!AC$29),ISBLANK(ns!AC$30)),"UNK",FALSE())))</f>
        <v>1</v>
      </c>
      <c r="AD15" s="52" t="b">
        <f>IF(OR(EXACT(cs!$B$19,ns!AD$29),EXACT(cs!$B$19,ns!AD$30),cs!$B$19=""),TRUE(),IF(OR(EXACT(cs!$B$19,LEFT(ns!AD$29 &amp; " ",1)),EXACT(cs!$B$19,LEFT(ns!AD$30 &amp; " ", 1))),"RARE",IF(AND(ISBLANK(ns!AD$29),ISBLANK(ns!AD$30)),"UNK",FALSE())))</f>
        <v>1</v>
      </c>
      <c r="AE15" s="52" t="b">
        <f>IF(OR(EXACT(cs!$B$19,ns!AE$29),EXACT(cs!$B$19,ns!AE$30),cs!$B$19=""),TRUE(),IF(OR(EXACT(cs!$B$19,LEFT(ns!AE$29 &amp; " ",1)),EXACT(cs!$B$19,LEFT(ns!AE$30 &amp; " ", 1))),"RARE",IF(AND(ISBLANK(ns!AE$29),ISBLANK(ns!AE$30)),"UNK",FALSE())))</f>
        <v>1</v>
      </c>
      <c r="AF15" s="52" t="b">
        <f>IF(OR(EXACT(cs!$B$19,ns!AF$29),EXACT(cs!$B$19,ns!AF$30),cs!$B$19=""),TRUE(),IF(OR(EXACT(cs!$B$19,LEFT(ns!AF$29 &amp; " ",1)),EXACT(cs!$B$19,LEFT(ns!AF$30 &amp; " ", 1))),"RARE",IF(AND(ISBLANK(ns!AF$29),ISBLANK(ns!AF$30)),"UNK",FALSE())))</f>
        <v>1</v>
      </c>
      <c r="AG15" s="52" t="b">
        <f>IF(OR(EXACT(cs!$B$19,ns!AG$29),EXACT(cs!$B$19,ns!AG$30),cs!$B$19=""),TRUE(),IF(OR(EXACT(cs!$B$19,LEFT(ns!AG$29 &amp; " ",1)),EXACT(cs!$B$19,LEFT(ns!AG$30 &amp; " ", 1))),"RARE",IF(AND(ISBLANK(ns!AG$29),ISBLANK(ns!AG$30)),"UNK",FALSE())))</f>
        <v>1</v>
      </c>
      <c r="AH15" s="52" t="b">
        <f>IF(OR(EXACT(cs!$B$19,ns!AH$29),EXACT(cs!$B$19,ns!AH$30),cs!$B$19=""),TRUE(),IF(OR(EXACT(cs!$B$19,LEFT(ns!AH$29 &amp; " ",1)),EXACT(cs!$B$19,LEFT(ns!AH$30 &amp; " ", 1))),"RARE",IF(AND(ISBLANK(ns!AH$29),ISBLANK(ns!AH$30)),"UNK",FALSE())))</f>
        <v>1</v>
      </c>
      <c r="AI15" s="52" t="b">
        <f>IF(OR(EXACT(cs!$B$19,ns!AI$29),EXACT(cs!$B$19,ns!AI$30),cs!$B$19=""),TRUE(),IF(OR(EXACT(cs!$B$19,LEFT(ns!AI$29 &amp; " ",1)),EXACT(cs!$B$19,LEFT(ns!AI$30 &amp; " ", 1))),"RARE",IF(AND(ISBLANK(ns!AI$29),ISBLANK(ns!AI$30)),"UNK",FALSE())))</f>
        <v>1</v>
      </c>
      <c r="AJ15" s="52" t="b">
        <f>IF(OR(EXACT(cs!$B$19,ns!AJ$29),EXACT(cs!$B$19,ns!AJ$30),cs!$B$19=""),TRUE(),IF(OR(EXACT(cs!$B$19,LEFT(ns!AJ$29 &amp; " ",1)),EXACT(cs!$B$19,LEFT(ns!AJ$30 &amp; " ", 1))),"RARE",IF(AND(ISBLANK(ns!AJ$29),ISBLANK(ns!AJ$30)),"UNK",FALSE())))</f>
        <v>1</v>
      </c>
      <c r="AK15" s="52" t="b">
        <f>IF(OR(EXACT(cs!$B$19,ns!AK$29),EXACT(cs!$B$19,ns!AK$30),cs!$B$19=""),TRUE(),IF(OR(EXACT(cs!$B$19,LEFT(ns!AK$29 &amp; " ",1)),EXACT(cs!$B$19,LEFT(ns!AK$30 &amp; " ", 1))),"RARE",IF(AND(ISBLANK(ns!AK$29),ISBLANK(ns!AK$30)),"UNK",FALSE())))</f>
        <v>1</v>
      </c>
      <c r="AL15" s="52" t="b">
        <f>IF(OR(EXACT(cs!$B$19,ns!AL$29),EXACT(cs!$B$19,ns!AL$30),cs!$B$19=""),TRUE(),IF(OR(EXACT(cs!$B$19,LEFT(ns!AL$29 &amp; " ",1)),EXACT(cs!$B$19,LEFT(ns!AL$30 &amp; " ", 1))),"RARE",IF(AND(ISBLANK(ns!AL$29),ISBLANK(ns!AL$30)),"UNK",FALSE())))</f>
        <v>1</v>
      </c>
      <c r="AM15" s="52" t="b">
        <f>IF(OR(EXACT(cs!$B$19,ns!AM$29),EXACT(cs!$B$19,ns!AM$30),cs!$B$19=""),TRUE(),IF(OR(EXACT(cs!$B$19,LEFT(ns!AM$29 &amp; " ",1)),EXACT(cs!$B$19,LEFT(ns!AM$30 &amp; " ", 1))),"RARE",IF(AND(ISBLANK(ns!AM$29),ISBLANK(ns!AM$30)),"UNK",FALSE())))</f>
        <v>1</v>
      </c>
      <c r="AN15" s="52" t="b">
        <f>IF(OR(EXACT(cs!$B$19,ns!AN$29),EXACT(cs!$B$19,ns!AN$30),cs!$B$19=""),TRUE(),IF(OR(EXACT(cs!$B$19,LEFT(ns!AN$29 &amp; " ",1)),EXACT(cs!$B$19,LEFT(ns!AN$30 &amp; " ", 1))),"RARE",IF(AND(ISBLANK(ns!AN$29),ISBLANK(ns!AN$30)),"UNK",FALSE())))</f>
        <v>1</v>
      </c>
      <c r="AO15" s="52" t="b">
        <f>IF(OR(EXACT(cs!$B$19,ns!AO$29),EXACT(cs!$B$19,ns!AO$30),cs!$B$19=""),TRUE(),IF(OR(EXACT(cs!$B$19,LEFT(ns!AO$29 &amp; " ",1)),EXACT(cs!$B$19,LEFT(ns!AO$30 &amp; " ", 1))),"RARE",IF(AND(ISBLANK(ns!AO$29),ISBLANK(ns!AO$30)),"UNK",FALSE())))</f>
        <v>1</v>
      </c>
      <c r="AP15" s="52" t="b">
        <f>IF(OR(EXACT(cs!$B$19,ns!AP$29),EXACT(cs!$B$19,ns!AP$30),cs!$B$19=""),TRUE(),IF(OR(EXACT(cs!$B$19,LEFT(ns!AP$29 &amp; " ",1)),EXACT(cs!$B$19,LEFT(ns!AP$30 &amp; " ", 1))),"RARE",IF(AND(ISBLANK(ns!AP$29),ISBLANK(ns!AP$30)),"UNK",FALSE())))</f>
        <v>1</v>
      </c>
      <c r="AQ15" s="52" t="b">
        <f>IF(OR(EXACT(cs!$B$19,ns!AQ$29),EXACT(cs!$B$19,ns!AQ$30),cs!$B$19=""),TRUE(),IF(OR(EXACT(cs!$B$19,LEFT(ns!AQ$29 &amp; " ",1)),EXACT(cs!$B$19,LEFT(ns!AQ$30 &amp; " ", 1))),"RARE",IF(AND(ISBLANK(ns!AQ$29),ISBLANK(ns!AQ$30)),"UNK",FALSE())))</f>
        <v>1</v>
      </c>
      <c r="AR15" s="52" t="b">
        <f>IF(OR(EXACT(cs!$B$19,ns!AR$29),EXACT(cs!$B$19,ns!AR$30),cs!$B$19=""),TRUE(),IF(OR(EXACT(cs!$B$19,LEFT(ns!AR$29 &amp; " ",1)),EXACT(cs!$B$19,LEFT(ns!AR$30 &amp; " ", 1))),"RARE",IF(AND(ISBLANK(ns!AR$29),ISBLANK(ns!AR$30)),"UNK",FALSE())))</f>
        <v>1</v>
      </c>
      <c r="AS15" s="52" t="b">
        <f>IF(OR(EXACT(cs!$B$19,ns!AS$29),EXACT(cs!$B$19,ns!AS$30),cs!$B$19=""),TRUE(),IF(OR(EXACT(cs!$B$19,LEFT(ns!AS$29 &amp; " ",1)),EXACT(cs!$B$19,LEFT(ns!AS$30 &amp; " ", 1))),"RARE",IF(AND(ISBLANK(ns!AS$29),ISBLANK(ns!AS$30)),"UNK",FALSE())))</f>
        <v>1</v>
      </c>
      <c r="AT15" s="52" t="b">
        <f>IF(OR(EXACT(cs!$B$19,ns!AT$29),EXACT(cs!$B$19,ns!AT$30),cs!$B$19=""),TRUE(),IF(OR(EXACT(cs!$B$19,LEFT(ns!AT$29 &amp; " ",1)),EXACT(cs!$B$19,LEFT(ns!AT$30 &amp; " ", 1))),"RARE",IF(AND(ISBLANK(ns!AT$29),ISBLANK(ns!AT$30)),"UNK",FALSE())))</f>
        <v>1</v>
      </c>
      <c r="AU15" s="52" t="b">
        <f>IF(OR(EXACT(cs!$B$19,ns!AU$29),EXACT(cs!$B$19,ns!AU$30),cs!$B$19=""),TRUE(),IF(OR(EXACT(cs!$B$19,LEFT(ns!AU$29 &amp; " ",1)),EXACT(cs!$B$19,LEFT(ns!AU$30 &amp; " ", 1))),"RARE",IF(AND(ISBLANK(ns!AU$29),ISBLANK(ns!AU$30)),"UNK",FALSE())))</f>
        <v>1</v>
      </c>
      <c r="AV15" s="52" t="b">
        <f>IF(OR(EXACT(cs!$B$19,ns!AV$29),EXACT(cs!$B$19,ns!AV$30),cs!$B$19=""),TRUE(),IF(OR(EXACT(cs!$B$19,LEFT(ns!AV$29 &amp; " ",1)),EXACT(cs!$B$19,LEFT(ns!AV$30 &amp; " ", 1))),"RARE",IF(AND(ISBLANK(ns!AV$29),ISBLANK(ns!AV$30)),"UNK",FALSE())))</f>
        <v>1</v>
      </c>
      <c r="AW15" s="52" t="b">
        <f>IF(OR(EXACT(cs!$B$19,ns!AW$29),EXACT(cs!$B$19,ns!AW$30),cs!$B$19=""),TRUE(),IF(OR(EXACT(cs!$B$19,LEFT(ns!AW$29 &amp; " ",1)),EXACT(cs!$B$19,LEFT(ns!AW$30 &amp; " ", 1))),"RARE",IF(AND(ISBLANK(ns!AW$29),ISBLANK(ns!AW$30)),"UNK",FALSE())))</f>
        <v>1</v>
      </c>
      <c r="AX15" s="52" t="b">
        <f>IF(OR(EXACT(cs!$B$19,ns!AX$29),EXACT(cs!$B$19,ns!AX$30),cs!$B$19=""),TRUE(),IF(OR(EXACT(cs!$B$19,LEFT(ns!AX$29 &amp; " ",1)),EXACT(cs!$B$19,LEFT(ns!AX$30 &amp; " ", 1))),"RARE",IF(AND(ISBLANK(ns!AX$29),ISBLANK(ns!AX$30)),"UNK",FALSE())))</f>
        <v>1</v>
      </c>
      <c r="AY15" s="52" t="b">
        <f>IF(OR(EXACT(cs!$B$19,ns!AY$29),EXACT(cs!$B$19,ns!AY$30),cs!$B$19=""),TRUE(),IF(OR(EXACT(cs!$B$19,LEFT(ns!AY$29 &amp; " ",1)),EXACT(cs!$B$19,LEFT(ns!AY$30 &amp; " ", 1))),"RARE",IF(AND(ISBLANK(ns!AY$29),ISBLANK(ns!AY$30)),"UNK",FALSE())))</f>
        <v>1</v>
      </c>
      <c r="AZ15" s="52" t="b">
        <f>IF(OR(EXACT(cs!$B$19,ns!AZ$29),EXACT(cs!$B$19,ns!AZ$30),cs!$B$19=""),TRUE(),IF(OR(EXACT(cs!$B$19,LEFT(ns!AZ$29 &amp; " ",1)),EXACT(cs!$B$19,LEFT(ns!AZ$30 &amp; " ", 1))),"RARE",IF(AND(ISBLANK(ns!AZ$29),ISBLANK(ns!AZ$30)),"UNK",FALSE())))</f>
        <v>1</v>
      </c>
      <c r="BA15" s="52" t="b">
        <f>IF(OR(EXACT(cs!$B$19,ns!BA$29),EXACT(cs!$B$19,ns!BA$30),cs!$B$19=""),TRUE(),IF(OR(EXACT(cs!$B$19,LEFT(ns!BA$29 &amp; " ",1)),EXACT(cs!$B$19,LEFT(ns!BA$30 &amp; " ", 1))),"RARE",IF(AND(ISBLANK(ns!BA$29),ISBLANK(ns!BA$30)),"UNK",FALSE())))</f>
        <v>1</v>
      </c>
      <c r="BB15" s="52" t="b">
        <f>IF(OR(EXACT(cs!$B$19,ns!BB$29),EXACT(cs!$B$19,ns!BB$30),cs!$B$19=""),TRUE(),IF(OR(EXACT(cs!$B$19,LEFT(ns!BB$29 &amp; " ",1)),EXACT(cs!$B$19,LEFT(ns!BB$30 &amp; " ", 1))),"RARE",IF(AND(ISBLANK(ns!BB$29),ISBLANK(ns!BB$30)),"UNK",FALSE())))</f>
        <v>1</v>
      </c>
      <c r="BC15" s="52" t="b">
        <f>IF(OR(EXACT(cs!$B$19,ns!BC$29),EXACT(cs!$B$19,ns!BC$30),cs!$B$19=""),TRUE(),IF(OR(EXACT(cs!$B$19,LEFT(ns!BC$29 &amp; " ",1)),EXACT(cs!$B$19,LEFT(ns!BC$30 &amp; " ", 1))),"RARE",IF(AND(ISBLANK(ns!BC$29),ISBLANK(ns!BC$30)),"UNK",FALSE())))</f>
        <v>1</v>
      </c>
      <c r="BD15" s="52" t="b">
        <f>IF(OR(EXACT(cs!$B$19,ns!BD$29),EXACT(cs!$B$19,ns!BD$30),cs!$B$19=""),TRUE(),IF(OR(EXACT(cs!$B$19,LEFT(ns!BD$29 &amp; " ",1)),EXACT(cs!$B$19,LEFT(ns!BD$30 &amp; " ", 1))),"RARE",IF(AND(ISBLANK(ns!BD$29),ISBLANK(ns!BD$30)),"UNK",FALSE())))</f>
        <v>1</v>
      </c>
      <c r="BE15" s="52" t="b">
        <f>IF(OR(EXACT(cs!$B$19,ns!BE$29),EXACT(cs!$B$19,ns!BE$30),cs!$B$19=""),TRUE(),IF(OR(EXACT(cs!$B$19,LEFT(ns!BE$29 &amp; " ",1)),EXACT(cs!$B$19,LEFT(ns!BE$30 &amp; " ", 1))),"RARE",IF(AND(ISBLANK(ns!BE$29),ISBLANK(ns!BE$30)),"UNK",FALSE())))</f>
        <v>1</v>
      </c>
      <c r="BF15" s="52" t="b">
        <f>IF(OR(EXACT(cs!$B$19,ns!BF$29),EXACT(cs!$B$19,ns!BF$30),cs!$B$19=""),TRUE(),IF(OR(EXACT(cs!$B$19,LEFT(ns!BF$29 &amp; " ",1)),EXACT(cs!$B$19,LEFT(ns!BF$30 &amp; " ", 1))),"RARE",IF(AND(ISBLANK(ns!BF$29),ISBLANK(ns!BF$30)),"UNK",FALSE())))</f>
        <v>1</v>
      </c>
      <c r="BG15" s="52" t="b">
        <f>IF(OR(EXACT(cs!$B$19,ns!BG$29),EXACT(cs!$B$19,ns!BG$30),cs!$B$19=""),TRUE(),IF(OR(EXACT(cs!$B$19,LEFT(ns!BG$29 &amp; " ",1)),EXACT(cs!$B$19,LEFT(ns!BG$30 &amp; " ", 1))),"RARE",IF(AND(ISBLANK(ns!BG$29),ISBLANK(ns!BG$30)),"UNK",FALSE())))</f>
        <v>1</v>
      </c>
      <c r="BH15" s="52" t="b">
        <f>IF(OR(EXACT(cs!$B$19,ns!BH$29),EXACT(cs!$B$19,ns!BH$30),cs!$B$19=""),TRUE(),IF(OR(EXACT(cs!$B$19,LEFT(ns!BH$29 &amp; " ",1)),EXACT(cs!$B$19,LEFT(ns!BH$30 &amp; " ", 1))),"RARE",IF(AND(ISBLANK(ns!BH$29),ISBLANK(ns!BH$30)),"UNK",FALSE())))</f>
        <v>1</v>
      </c>
      <c r="BI15" s="52" t="b">
        <f>IF(OR(EXACT(cs!$B$19,ns!BI$29),EXACT(cs!$B$19,ns!BI$30),cs!$B$19=""),TRUE(),IF(OR(EXACT(cs!$B$19,LEFT(ns!BI$29 &amp; " ",1)),EXACT(cs!$B$19,LEFT(ns!BI$30 &amp; " ", 1))),"RARE",IF(AND(ISBLANK(ns!BI$29),ISBLANK(ns!BI$30)),"UNK",FALSE())))</f>
        <v>1</v>
      </c>
      <c r="BJ15" s="52" t="b">
        <f>IF(OR(EXACT(cs!$B$19,ns!BJ$29),EXACT(cs!$B$19,ns!BJ$30),cs!$B$19=""),TRUE(),IF(OR(EXACT(cs!$B$19,LEFT(ns!BJ$29 &amp; " ",1)),EXACT(cs!$B$19,LEFT(ns!BJ$30 &amp; " ", 1))),"RARE",IF(AND(ISBLANK(ns!BJ$29),ISBLANK(ns!BJ$30)),"UNK",FALSE())))</f>
        <v>1</v>
      </c>
      <c r="BK15" s="52" t="b">
        <f>IF(OR(EXACT(cs!$B$19,ns!BK$29),EXACT(cs!$B$19,ns!BK$30),cs!$B$19=""),TRUE(),IF(OR(EXACT(cs!$B$19,LEFT(ns!BK$29 &amp; " ",1)),EXACT(cs!$B$19,LEFT(ns!BK$30 &amp; " ", 1))),"RARE",IF(AND(ISBLANK(ns!BK$29),ISBLANK(ns!BK$30)),"UNK",FALSE())))</f>
        <v>1</v>
      </c>
    </row>
    <row r="16" spans="1:64" x14ac:dyDescent="0.2">
      <c r="A16" t="s">
        <v>955</v>
      </c>
      <c r="B16" s="52" t="b">
        <f>IF(OR(AND((cs!$B$20&gt;=ns!B$32),(cs!$B$20&lt;=ns!B$33)),cs!$B$20=""),TRUE(),IF(OR(AND((cs!$B$20&gt;=ns!B$31),(cs!$B$20&lt;ns!B$32)),AND((cs!$B$20&lt;=ns!B$34),(cs!$B$20&gt;ns!B$33))),"RARE",IF(AND(ISBLANK(ns!B$31),ISBLANK(ns!B$32),ISBLANK(ns!B$33),ISBLANK(ns!B$34)),"UNK",FALSE())))</f>
        <v>1</v>
      </c>
      <c r="C16" s="52" t="b">
        <f>IF(OR(AND((cs!$B$20&gt;=ns!C$32),(cs!$B$20&lt;=ns!C$33)),cs!$B$20=""),TRUE(),IF(OR(AND((cs!$B$20&gt;=ns!C$31),(cs!$B$20&lt;ns!C$32)),AND((cs!$B$20&lt;=ns!C$34),(cs!$B$20&gt;ns!C$33))),"RARE",IF(AND(ISBLANK(ns!C$31),ISBLANK(ns!C$32),ISBLANK(ns!C$33),ISBLANK(ns!C$34)),"UNK",FALSE())))</f>
        <v>1</v>
      </c>
      <c r="D16" s="52" t="b">
        <f>IF(OR(AND((cs!$B$20&gt;=ns!D$32),(cs!$B$20&lt;=ns!D$33)),cs!$B$20=""),TRUE(),IF(OR(AND((cs!$B$20&gt;=ns!D$31),(cs!$B$20&lt;ns!D$32)),AND((cs!$B$20&lt;=ns!D$34),(cs!$B$20&gt;ns!D$33))),"RARE",IF(AND(ISBLANK(ns!D$31),ISBLANK(ns!D$32),ISBLANK(ns!D$33),ISBLANK(ns!D$34)),"UNK",FALSE())))</f>
        <v>1</v>
      </c>
      <c r="E16" s="52" t="b">
        <f>IF(OR(AND((cs!$B$20&gt;=ns!E$32),(cs!$B$20&lt;=ns!E$33)),cs!$B$20=""),TRUE(),IF(OR(AND((cs!$B$20&gt;=ns!E$31),(cs!$B$20&lt;ns!E$32)),AND((cs!$B$20&lt;=ns!E$34),(cs!$B$20&gt;ns!E$33))),"RARE",IF(AND(ISBLANK(ns!E$31),ISBLANK(ns!E$32),ISBLANK(ns!E$33),ISBLANK(ns!E$34)),"UNK",FALSE())))</f>
        <v>1</v>
      </c>
      <c r="F16" s="52" t="b">
        <f>IF(OR(AND((cs!$B$20&gt;=ns!F$32),(cs!$B$20&lt;=ns!F$33)),cs!$B$20=""),TRUE(),IF(OR(AND((cs!$B$20&gt;=ns!F$31),(cs!$B$20&lt;ns!F$32)),AND((cs!$B$20&lt;=ns!F$34),(cs!$B$20&gt;ns!F$33))),"RARE",IF(AND(ISBLANK(ns!F$31),ISBLANK(ns!F$32),ISBLANK(ns!F$33),ISBLANK(ns!F$34)),"UNK",FALSE())))</f>
        <v>1</v>
      </c>
      <c r="G16" s="52" t="b">
        <f>IF(OR(AND((cs!$B$20&gt;=ns!G$32),(cs!$B$20&lt;=ns!G$33)),cs!$B$20=""),TRUE(),IF(OR(AND((cs!$B$20&gt;=ns!G$31),(cs!$B$20&lt;ns!G$32)),AND((cs!$B$20&lt;=ns!G$34),(cs!$B$20&gt;ns!G$33))),"RARE",IF(AND(ISBLANK(ns!G$31),ISBLANK(ns!G$32),ISBLANK(ns!G$33),ISBLANK(ns!G$34)),"UNK",FALSE())))</f>
        <v>1</v>
      </c>
      <c r="H16" s="52" t="b">
        <f>IF(OR(AND((cs!$B$20&gt;=ns!H$32),(cs!$B$20&lt;=ns!H$33)),cs!$B$20=""),TRUE(),IF(OR(AND((cs!$B$20&gt;=ns!H$31),(cs!$B$20&lt;ns!H$32)),AND((cs!$B$20&lt;=ns!H$34),(cs!$B$20&gt;ns!H$33))),"RARE",IF(AND(ISBLANK(ns!H$31),ISBLANK(ns!H$32),ISBLANK(ns!H$33),ISBLANK(ns!H$34)),"UNK",FALSE())))</f>
        <v>1</v>
      </c>
      <c r="I16" s="52" t="b">
        <f>IF(OR(AND((cs!$B$20&gt;=ns!I$32),(cs!$B$20&lt;=ns!I$33)),cs!$B$20=""),TRUE(),IF(OR(AND((cs!$B$20&gt;=ns!I$31),(cs!$B$20&lt;ns!I$32)),AND((cs!$B$20&lt;=ns!I$34),(cs!$B$20&gt;ns!I$33))),"RARE",IF(AND(ISBLANK(ns!I$31),ISBLANK(ns!I$32),ISBLANK(ns!I$33),ISBLANK(ns!I$34)),"UNK",FALSE())))</f>
        <v>1</v>
      </c>
      <c r="J16" s="52" t="b">
        <f>IF(OR(AND((cs!$B$20&gt;=ns!J$32),(cs!$B$20&lt;=ns!J$33)),cs!$B$20=""),TRUE(),IF(OR(AND((cs!$B$20&gt;=ns!J$31),(cs!$B$20&lt;ns!J$32)),AND((cs!$B$20&lt;=ns!J$34),(cs!$B$20&gt;ns!J$33))),"RARE",IF(AND(ISBLANK(ns!J$31),ISBLANK(ns!J$32),ISBLANK(ns!J$33),ISBLANK(ns!J$34)),"UNK",FALSE())))</f>
        <v>1</v>
      </c>
      <c r="K16" s="52" t="b">
        <f>IF(OR(AND((cs!$B$20&gt;=ns!K$32),(cs!$B$20&lt;=ns!K$33)),cs!$B$20=""),TRUE(),IF(OR(AND((cs!$B$20&gt;=ns!K$31),(cs!$B$20&lt;ns!K$32)),AND((cs!$B$20&lt;=ns!K$34),(cs!$B$20&gt;ns!K$33))),"RARE",IF(AND(ISBLANK(ns!K$31),ISBLANK(ns!K$32),ISBLANK(ns!K$33),ISBLANK(ns!K$34)),"UNK",FALSE())))</f>
        <v>1</v>
      </c>
      <c r="L16" s="52" t="b">
        <f>IF(OR(AND((cs!$B$20&gt;=ns!L$32),(cs!$B$20&lt;=ns!L$33)),cs!$B$20=""),TRUE(),IF(OR(AND((cs!$B$20&gt;=ns!L$31),(cs!$B$20&lt;ns!L$32)),AND((cs!$B$20&lt;=ns!L$34),(cs!$B$20&gt;ns!L$33))),"RARE",IF(AND(ISBLANK(ns!L$31),ISBLANK(ns!L$32),ISBLANK(ns!L$33),ISBLANK(ns!L$34)),"UNK",FALSE())))</f>
        <v>1</v>
      </c>
      <c r="M16" s="52" t="b">
        <f>IF(OR(AND((cs!$B$20&gt;=ns!M$32),(cs!$B$20&lt;=ns!M$33)),cs!$B$20=""),TRUE(),IF(OR(AND((cs!$B$20&gt;=ns!M$31),(cs!$B$20&lt;ns!M$32)),AND((cs!$B$20&lt;=ns!M$34),(cs!$B$20&gt;ns!M$33))),"RARE",IF(AND(ISBLANK(ns!M$31),ISBLANK(ns!M$32),ISBLANK(ns!M$33),ISBLANK(ns!M$34)),"UNK",FALSE())))</f>
        <v>1</v>
      </c>
      <c r="N16" s="52" t="b">
        <f>IF(OR(AND((cs!$B$20&gt;=ns!N$32),(cs!$B$20&lt;=ns!N$33)),cs!$B$20=""),TRUE(),IF(OR(AND((cs!$B$20&gt;=ns!N$31),(cs!$B$20&lt;ns!N$32)),AND((cs!$B$20&lt;=ns!N$34),(cs!$B$20&gt;ns!N$33))),"RARE",IF(AND(ISBLANK(ns!N$31),ISBLANK(ns!N$32),ISBLANK(ns!N$33),ISBLANK(ns!N$34)),"UNK",FALSE())))</f>
        <v>1</v>
      </c>
      <c r="O16" s="52" t="b">
        <f>IF(OR(AND((cs!$B$20&gt;=ns!O$32),(cs!$B$20&lt;=ns!O$33)),cs!$B$20=""),TRUE(),IF(OR(AND((cs!$B$20&gt;=ns!O$31),(cs!$B$20&lt;ns!O$32)),AND((cs!$B$20&lt;=ns!O$34),(cs!$B$20&gt;ns!O$33))),"RARE",IF(AND(ISBLANK(ns!O$31),ISBLANK(ns!O$32),ISBLANK(ns!O$33),ISBLANK(ns!O$34)),"UNK",FALSE())))</f>
        <v>1</v>
      </c>
      <c r="P16" s="52" t="b">
        <f>IF(OR(AND((cs!$B$20&gt;=ns!P$32),(cs!$B$20&lt;=ns!P$33)),cs!$B$20=""),TRUE(),IF(OR(AND((cs!$B$20&gt;=ns!P$31),(cs!$B$20&lt;ns!P$32)),AND((cs!$B$20&lt;=ns!P$34),(cs!$B$20&gt;ns!P$33))),"RARE",IF(AND(ISBLANK(ns!P$31),ISBLANK(ns!P$32),ISBLANK(ns!P$33),ISBLANK(ns!P$34)),"UNK",FALSE())))</f>
        <v>1</v>
      </c>
      <c r="Q16" s="52" t="b">
        <f>IF(OR(AND((cs!$B$20&gt;=ns!Q$32),(cs!$B$20&lt;=ns!Q$33)),cs!$B$20=""),TRUE(),IF(OR(AND((cs!$B$20&gt;=ns!Q$31),(cs!$B$20&lt;ns!Q$32)),AND((cs!$B$20&lt;=ns!Q$34),(cs!$B$20&gt;ns!Q$33))),"RARE",IF(AND(ISBLANK(ns!Q$31),ISBLANK(ns!Q$32),ISBLANK(ns!Q$33),ISBLANK(ns!Q$34)),"UNK",FALSE())))</f>
        <v>1</v>
      </c>
      <c r="R16" s="52" t="b">
        <f>IF(OR(AND((cs!$B$20&gt;=ns!R$32),(cs!$B$20&lt;=ns!R$33)),cs!$B$20=""),TRUE(),IF(OR(AND((cs!$B$20&gt;=ns!R$31),(cs!$B$20&lt;ns!R$32)),AND((cs!$B$20&lt;=ns!R$34),(cs!$B$20&gt;ns!R$33))),"RARE",IF(AND(ISBLANK(ns!R$31),ISBLANK(ns!R$32),ISBLANK(ns!R$33),ISBLANK(ns!R$34)),"UNK",FALSE())))</f>
        <v>1</v>
      </c>
      <c r="S16" s="52" t="b">
        <f>IF(OR(AND((cs!$B$20&gt;=ns!S$32),(cs!$B$20&lt;=ns!S$33)),cs!$B$20=""),TRUE(),IF(OR(AND((cs!$B$20&gt;=ns!S$31),(cs!$B$20&lt;ns!S$32)),AND((cs!$B$20&lt;=ns!S$34),(cs!$B$20&gt;ns!S$33))),"RARE",IF(AND(ISBLANK(ns!S$31),ISBLANK(ns!S$32),ISBLANK(ns!S$33),ISBLANK(ns!S$34)),"UNK",FALSE())))</f>
        <v>1</v>
      </c>
      <c r="T16" s="52" t="b">
        <f>IF(OR(AND((cs!$B$20&gt;=ns!T$32),(cs!$B$20&lt;=ns!T$33)),cs!$B$20=""),TRUE(),IF(OR(AND((cs!$B$20&gt;=ns!T$31),(cs!$B$20&lt;ns!T$32)),AND((cs!$B$20&lt;=ns!T$34),(cs!$B$20&gt;ns!T$33))),"RARE",IF(AND(ISBLANK(ns!T$31),ISBLANK(ns!T$32),ISBLANK(ns!T$33),ISBLANK(ns!T$34)),"UNK",FALSE())))</f>
        <v>1</v>
      </c>
      <c r="U16" s="52" t="b">
        <f>IF(OR(AND((cs!$B$20&gt;=ns!U$32),(cs!$B$20&lt;=ns!U$33)),cs!$B$20=""),TRUE(),IF(OR(AND((cs!$B$20&gt;=ns!U$31),(cs!$B$20&lt;ns!U$32)),AND((cs!$B$20&lt;=ns!U$34),(cs!$B$20&gt;ns!U$33))),"RARE",IF(AND(ISBLANK(ns!U$31),ISBLANK(ns!U$32),ISBLANK(ns!U$33),ISBLANK(ns!U$34)),"UNK",FALSE())))</f>
        <v>1</v>
      </c>
      <c r="V16" s="52" t="b">
        <f>IF(OR(AND((cs!$B$20&gt;=ns!V$32),(cs!$B$20&lt;=ns!V$33)),cs!$B$20=""),TRUE(),IF(OR(AND((cs!$B$20&gt;=ns!V$31),(cs!$B$20&lt;ns!V$32)),AND((cs!$B$20&lt;=ns!V$34),(cs!$B$20&gt;ns!V$33))),"RARE",IF(AND(ISBLANK(ns!V$31),ISBLANK(ns!V$32),ISBLANK(ns!V$33),ISBLANK(ns!V$34)),"UNK",FALSE())))</f>
        <v>1</v>
      </c>
      <c r="W16" s="52" t="b">
        <f>IF(OR(AND((cs!$B$20&gt;=ns!W$32),(cs!$B$20&lt;=ns!W$33)),cs!$B$20=""),TRUE(),IF(OR(AND((cs!$B$20&gt;=ns!W$31),(cs!$B$20&lt;ns!W$32)),AND((cs!$B$20&lt;=ns!W$34),(cs!$B$20&gt;ns!W$33))),"RARE",IF(AND(ISBLANK(ns!W$31),ISBLANK(ns!W$32),ISBLANK(ns!W$33),ISBLANK(ns!W$34)),"UNK",FALSE())))</f>
        <v>1</v>
      </c>
      <c r="X16" s="52" t="b">
        <f>IF(OR(AND((cs!$B$20&gt;=ns!X$32),(cs!$B$20&lt;=ns!X$33)),cs!$B$20=""),TRUE(),IF(OR(AND((cs!$B$20&gt;=ns!X$31),(cs!$B$20&lt;ns!X$32)),AND((cs!$B$20&lt;=ns!X$34),(cs!$B$20&gt;ns!X$33))),"RARE",IF(AND(ISBLANK(ns!X$31),ISBLANK(ns!X$32),ISBLANK(ns!X$33),ISBLANK(ns!X$34)),"UNK",FALSE())))</f>
        <v>1</v>
      </c>
      <c r="Y16" s="52" t="b">
        <f>IF(OR(AND((cs!$B$20&gt;=ns!Y$32),(cs!$B$20&lt;=ns!Y$33)),cs!$B$20=""),TRUE(),IF(OR(AND((cs!$B$20&gt;=ns!Y$31),(cs!$B$20&lt;ns!Y$32)),AND((cs!$B$20&lt;=ns!Y$34),(cs!$B$20&gt;ns!Y$33))),"RARE",IF(AND(ISBLANK(ns!Y$31),ISBLANK(ns!Y$32),ISBLANK(ns!Y$33),ISBLANK(ns!Y$34)),"UNK",FALSE())))</f>
        <v>1</v>
      </c>
      <c r="Z16" s="52" t="b">
        <f>IF(OR(AND((cs!$B$20&gt;=ns!Z$32),(cs!$B$20&lt;=ns!Z$33)),cs!$B$20=""),TRUE(),IF(OR(AND((cs!$B$20&gt;=ns!Z$31),(cs!$B$20&lt;ns!Z$32)),AND((cs!$B$20&lt;=ns!Z$34),(cs!$B$20&gt;ns!Z$33))),"RARE",IF(AND(ISBLANK(ns!Z$31),ISBLANK(ns!Z$32),ISBLANK(ns!Z$33),ISBLANK(ns!Z$34)),"UNK",FALSE())))</f>
        <v>1</v>
      </c>
      <c r="AA16" s="52" t="b">
        <f>IF(OR(AND((cs!$B$20&gt;=ns!AA$32),(cs!$B$20&lt;=ns!AA$33)),cs!$B$20=""),TRUE(),IF(OR(AND((cs!$B$20&gt;=ns!AA$31),(cs!$B$20&lt;ns!AA$32)),AND((cs!$B$20&lt;=ns!AA$34),(cs!$B$20&gt;ns!AA$33))),"RARE",IF(AND(ISBLANK(ns!AA$31),ISBLANK(ns!AA$32),ISBLANK(ns!AA$33),ISBLANK(ns!AA$34)),"UNK",FALSE())))</f>
        <v>1</v>
      </c>
      <c r="AB16" s="52" t="b">
        <f>IF(OR(AND((cs!$B$20&gt;=ns!AB$32),(cs!$B$20&lt;=ns!AB$33)),cs!$B$20=""),TRUE(),IF(OR(AND((cs!$B$20&gt;=ns!AB$31),(cs!$B$20&lt;ns!AB$32)),AND((cs!$B$20&lt;=ns!AB$34),(cs!$B$20&gt;ns!AB$33))),"RARE",IF(AND(ISBLANK(ns!AB$31),ISBLANK(ns!AB$32),ISBLANK(ns!AB$33),ISBLANK(ns!AB$34)),"UNK",FALSE())))</f>
        <v>1</v>
      </c>
      <c r="AC16" s="52" t="b">
        <f>IF(OR(AND((cs!$B$20&gt;=ns!AC$32),(cs!$B$20&lt;=ns!AC$33)),cs!$B$20=""),TRUE(),IF(OR(AND((cs!$B$20&gt;=ns!AC$31),(cs!$B$20&lt;ns!AC$32)),AND((cs!$B$20&lt;=ns!AC$34),(cs!$B$20&gt;ns!AC$33))),"RARE",IF(AND(ISBLANK(ns!AC$31),ISBLANK(ns!AC$32),ISBLANK(ns!AC$33),ISBLANK(ns!AC$34)),"UNK",FALSE())))</f>
        <v>1</v>
      </c>
      <c r="AD16" s="52" t="b">
        <f>IF(OR(AND((cs!$B$20&gt;=ns!AD$32),(cs!$B$20&lt;=ns!AD$33)),cs!$B$20=""),TRUE(),IF(OR(AND((cs!$B$20&gt;=ns!AD$31),(cs!$B$20&lt;ns!AD$32)),AND((cs!$B$20&lt;=ns!AD$34),(cs!$B$20&gt;ns!AD$33))),"RARE",IF(AND(ISBLANK(ns!AD$31),ISBLANK(ns!AD$32),ISBLANK(ns!AD$33),ISBLANK(ns!AD$34)),"UNK",FALSE())))</f>
        <v>1</v>
      </c>
      <c r="AE16" s="52" t="b">
        <f>IF(OR(AND((cs!$B$20&gt;=ns!AE$32),(cs!$B$20&lt;=ns!AE$33)),cs!$B$20=""),TRUE(),IF(OR(AND((cs!$B$20&gt;=ns!AE$31),(cs!$B$20&lt;ns!AE$32)),AND((cs!$B$20&lt;=ns!AE$34),(cs!$B$20&gt;ns!AE$33))),"RARE",IF(AND(ISBLANK(ns!AE$31),ISBLANK(ns!AE$32),ISBLANK(ns!AE$33),ISBLANK(ns!AE$34)),"UNK",FALSE())))</f>
        <v>1</v>
      </c>
      <c r="AF16" s="52" t="b">
        <f>IF(OR(AND((cs!$B$20&gt;=ns!AF$32),(cs!$B$20&lt;=ns!AF$33)),cs!$B$20=""),TRUE(),IF(OR(AND((cs!$B$20&gt;=ns!AF$31),(cs!$B$20&lt;ns!AF$32)),AND((cs!$B$20&lt;=ns!AF$34),(cs!$B$20&gt;ns!AF$33))),"RARE",IF(AND(ISBLANK(ns!AF$31),ISBLANK(ns!AF$32),ISBLANK(ns!AF$33),ISBLANK(ns!AF$34)),"UNK",FALSE())))</f>
        <v>1</v>
      </c>
      <c r="AG16" s="52" t="b">
        <f>IF(OR(AND((cs!$B$20&gt;=ns!AG$32),(cs!$B$20&lt;=ns!AG$33)),cs!$B$20=""),TRUE(),IF(OR(AND((cs!$B$20&gt;=ns!AG$31),(cs!$B$20&lt;ns!AG$32)),AND((cs!$B$20&lt;=ns!AG$34),(cs!$B$20&gt;ns!AG$33))),"RARE",IF(AND(ISBLANK(ns!AG$31),ISBLANK(ns!AG$32),ISBLANK(ns!AG$33),ISBLANK(ns!AG$34)),"UNK",FALSE())))</f>
        <v>1</v>
      </c>
      <c r="AH16" s="52" t="b">
        <f>IF(OR(AND((cs!$B$20&gt;=ns!AH$32),(cs!$B$20&lt;=ns!AH$33)),cs!$B$20=""),TRUE(),IF(OR(AND((cs!$B$20&gt;=ns!AH$31),(cs!$B$20&lt;ns!AH$32)),AND((cs!$B$20&lt;=ns!AH$34),(cs!$B$20&gt;ns!AH$33))),"RARE",IF(AND(ISBLANK(ns!AH$31),ISBLANK(ns!AH$32),ISBLANK(ns!AH$33),ISBLANK(ns!AH$34)),"UNK",FALSE())))</f>
        <v>1</v>
      </c>
      <c r="AI16" s="52" t="b">
        <f>IF(OR(AND((cs!$B$20&gt;=ns!AI$32),(cs!$B$20&lt;=ns!AI$33)),cs!$B$20=""),TRUE(),IF(OR(AND((cs!$B$20&gt;=ns!AI$31),(cs!$B$20&lt;ns!AI$32)),AND((cs!$B$20&lt;=ns!AI$34),(cs!$B$20&gt;ns!AI$33))),"RARE",IF(AND(ISBLANK(ns!AI$31),ISBLANK(ns!AI$32),ISBLANK(ns!AI$33),ISBLANK(ns!AI$34)),"UNK",FALSE())))</f>
        <v>1</v>
      </c>
      <c r="AJ16" s="52" t="b">
        <f>IF(OR(AND((cs!$B$20&gt;=ns!AJ$32),(cs!$B$20&lt;=ns!AJ$33)),cs!$B$20=""),TRUE(),IF(OR(AND((cs!$B$20&gt;=ns!AJ$31),(cs!$B$20&lt;ns!AJ$32)),AND((cs!$B$20&lt;=ns!AJ$34),(cs!$B$20&gt;ns!AJ$33))),"RARE",IF(AND(ISBLANK(ns!AJ$31),ISBLANK(ns!AJ$32),ISBLANK(ns!AJ$33),ISBLANK(ns!AJ$34)),"UNK",FALSE())))</f>
        <v>1</v>
      </c>
      <c r="AK16" s="52" t="b">
        <f>IF(OR(AND((cs!$B$20&gt;=ns!AK$32),(cs!$B$20&lt;=ns!AK$33)),cs!$B$20=""),TRUE(),IF(OR(AND((cs!$B$20&gt;=ns!AK$31),(cs!$B$20&lt;ns!AK$32)),AND((cs!$B$20&lt;=ns!AK$34),(cs!$B$20&gt;ns!AK$33))),"RARE",IF(AND(ISBLANK(ns!AK$31),ISBLANK(ns!AK$32),ISBLANK(ns!AK$33),ISBLANK(ns!AK$34)),"UNK",FALSE())))</f>
        <v>1</v>
      </c>
      <c r="AL16" s="52" t="b">
        <f>IF(OR(AND((cs!$B$20&gt;=ns!AL$32),(cs!$B$20&lt;=ns!AL$33)),cs!$B$20=""),TRUE(),IF(OR(AND((cs!$B$20&gt;=ns!AL$31),(cs!$B$20&lt;ns!AL$32)),AND((cs!$B$20&lt;=ns!AL$34),(cs!$B$20&gt;ns!AL$33))),"RARE",IF(AND(ISBLANK(ns!AL$31),ISBLANK(ns!AL$32),ISBLANK(ns!AL$33),ISBLANK(ns!AL$34)),"UNK",FALSE())))</f>
        <v>1</v>
      </c>
      <c r="AM16" s="52" t="b">
        <f>IF(OR(AND((cs!$B$20&gt;=ns!AM$32),(cs!$B$20&lt;=ns!AM$33)),cs!$B$20=""),TRUE(),IF(OR(AND((cs!$B$20&gt;=ns!AM$31),(cs!$B$20&lt;ns!AM$32)),AND((cs!$B$20&lt;=ns!AM$34),(cs!$B$20&gt;ns!AM$33))),"RARE",IF(AND(ISBLANK(ns!AM$31),ISBLANK(ns!AM$32),ISBLANK(ns!AM$33),ISBLANK(ns!AM$34)),"UNK",FALSE())))</f>
        <v>1</v>
      </c>
      <c r="AN16" s="52" t="b">
        <f>IF(OR(AND((cs!$B$20&gt;=ns!AN$32),(cs!$B$20&lt;=ns!AN$33)),cs!$B$20=""),TRUE(),IF(OR(AND((cs!$B$20&gt;=ns!AN$31),(cs!$B$20&lt;ns!AN$32)),AND((cs!$B$20&lt;=ns!AN$34),(cs!$B$20&gt;ns!AN$33))),"RARE",IF(AND(ISBLANK(ns!AN$31),ISBLANK(ns!AN$32),ISBLANK(ns!AN$33),ISBLANK(ns!AN$34)),"UNK",FALSE())))</f>
        <v>1</v>
      </c>
      <c r="AO16" s="52" t="b">
        <f>IF(OR(AND((cs!$B$20&gt;=ns!AO$32),(cs!$B$20&lt;=ns!AO$33)),cs!$B$20=""),TRUE(),IF(OR(AND((cs!$B$20&gt;=ns!AO$31),(cs!$B$20&lt;ns!AO$32)),AND((cs!$B$20&lt;=ns!AO$34),(cs!$B$20&gt;ns!AO$33))),"RARE",IF(AND(ISBLANK(ns!AO$31),ISBLANK(ns!AO$32),ISBLANK(ns!AO$33),ISBLANK(ns!AO$34)),"UNK",FALSE())))</f>
        <v>1</v>
      </c>
      <c r="AP16" s="52" t="b">
        <f>IF(OR(AND((cs!$B$20&gt;=ns!AP$32),(cs!$B$20&lt;=ns!AP$33)),cs!$B$20=""),TRUE(),IF(OR(AND((cs!$B$20&gt;=ns!AP$31),(cs!$B$20&lt;ns!AP$32)),AND((cs!$B$20&lt;=ns!AP$34),(cs!$B$20&gt;ns!AP$33))),"RARE",IF(AND(ISBLANK(ns!AP$31),ISBLANK(ns!AP$32),ISBLANK(ns!AP$33),ISBLANK(ns!AP$34)),"UNK",FALSE())))</f>
        <v>1</v>
      </c>
      <c r="AQ16" s="52" t="b">
        <f>IF(OR(AND((cs!$B$20&gt;=ns!AQ$32),(cs!$B$20&lt;=ns!AQ$33)),cs!$B$20=""),TRUE(),IF(OR(AND((cs!$B$20&gt;=ns!AQ$31),(cs!$B$20&lt;ns!AQ$32)),AND((cs!$B$20&lt;=ns!AQ$34),(cs!$B$20&gt;ns!AQ$33))),"RARE",IF(AND(ISBLANK(ns!AQ$31),ISBLANK(ns!AQ$32),ISBLANK(ns!AQ$33),ISBLANK(ns!AQ$34)),"UNK",FALSE())))</f>
        <v>1</v>
      </c>
      <c r="AR16" s="52" t="b">
        <f>IF(OR(AND((cs!$B$20&gt;=ns!AR$32),(cs!$B$20&lt;=ns!AR$33)),cs!$B$20=""),TRUE(),IF(OR(AND((cs!$B$20&gt;=ns!AR$31),(cs!$B$20&lt;ns!AR$32)),AND((cs!$B$20&lt;=ns!AR$34),(cs!$B$20&gt;ns!AR$33))),"RARE",IF(AND(ISBLANK(ns!AR$31),ISBLANK(ns!AR$32),ISBLANK(ns!AR$33),ISBLANK(ns!AR$34)),"UNK",FALSE())))</f>
        <v>1</v>
      </c>
      <c r="AS16" s="52" t="b">
        <f>IF(OR(AND((cs!$B$20&gt;=ns!AS$32),(cs!$B$20&lt;=ns!AS$33)),cs!$B$20=""),TRUE(),IF(OR(AND((cs!$B$20&gt;=ns!AS$31),(cs!$B$20&lt;ns!AS$32)),AND((cs!$B$20&lt;=ns!AS$34),(cs!$B$20&gt;ns!AS$33))),"RARE",IF(AND(ISBLANK(ns!AS$31),ISBLANK(ns!AS$32),ISBLANK(ns!AS$33),ISBLANK(ns!AS$34)),"UNK",FALSE())))</f>
        <v>1</v>
      </c>
      <c r="AT16" s="52" t="b">
        <f>IF(OR(AND((cs!$B$20&gt;=ns!AT$32),(cs!$B$20&lt;=ns!AT$33)),cs!$B$20=""),TRUE(),IF(OR(AND((cs!$B$20&gt;=ns!AT$31),(cs!$B$20&lt;ns!AT$32)),AND((cs!$B$20&lt;=ns!AT$34),(cs!$B$20&gt;ns!AT$33))),"RARE",IF(AND(ISBLANK(ns!AT$31),ISBLANK(ns!AT$32),ISBLANK(ns!AT$33),ISBLANK(ns!AT$34)),"UNK",FALSE())))</f>
        <v>1</v>
      </c>
      <c r="AU16" s="52" t="b">
        <f>IF(OR(AND((cs!$B$20&gt;=ns!AU$32),(cs!$B$20&lt;=ns!AU$33)),cs!$B$20=""),TRUE(),IF(OR(AND((cs!$B$20&gt;=ns!AU$31),(cs!$B$20&lt;ns!AU$32)),AND((cs!$B$20&lt;=ns!AU$34),(cs!$B$20&gt;ns!AU$33))),"RARE",IF(AND(ISBLANK(ns!AU$31),ISBLANK(ns!AU$32),ISBLANK(ns!AU$33),ISBLANK(ns!AU$34)),"UNK",FALSE())))</f>
        <v>1</v>
      </c>
      <c r="AV16" s="52" t="b">
        <f>IF(OR(AND((cs!$B$20&gt;=ns!AV$32),(cs!$B$20&lt;=ns!AV$33)),cs!$B$20=""),TRUE(),IF(OR(AND((cs!$B$20&gt;=ns!AV$31),(cs!$B$20&lt;ns!AV$32)),AND((cs!$B$20&lt;=ns!AV$34),(cs!$B$20&gt;ns!AV$33))),"RARE",IF(AND(ISBLANK(ns!AV$31),ISBLANK(ns!AV$32),ISBLANK(ns!AV$33),ISBLANK(ns!AV$34)),"UNK",FALSE())))</f>
        <v>1</v>
      </c>
      <c r="AW16" s="52" t="b">
        <f>IF(OR(AND((cs!$B$20&gt;=ns!AW$32),(cs!$B$20&lt;=ns!AW$33)),cs!$B$20=""),TRUE(),IF(OR(AND((cs!$B$20&gt;=ns!AW$31),(cs!$B$20&lt;ns!AW$32)),AND((cs!$B$20&lt;=ns!AW$34),(cs!$B$20&gt;ns!AW$33))),"RARE",IF(AND(ISBLANK(ns!AW$31),ISBLANK(ns!AW$32),ISBLANK(ns!AW$33),ISBLANK(ns!AW$34)),"UNK",FALSE())))</f>
        <v>1</v>
      </c>
      <c r="AX16" s="52" t="b">
        <f>IF(OR(AND((cs!$B$20&gt;=ns!AX$32),(cs!$B$20&lt;=ns!AX$33)),cs!$B$20=""),TRUE(),IF(OR(AND((cs!$B$20&gt;=ns!AX$31),(cs!$B$20&lt;ns!AX$32)),AND((cs!$B$20&lt;=ns!AX$34),(cs!$B$20&gt;ns!AX$33))),"RARE",IF(AND(ISBLANK(ns!AX$31),ISBLANK(ns!AX$32),ISBLANK(ns!AX$33),ISBLANK(ns!AX$34)),"UNK",FALSE())))</f>
        <v>1</v>
      </c>
      <c r="AY16" s="52" t="b">
        <f>IF(OR(AND((cs!$B$20&gt;=ns!AY$32),(cs!$B$20&lt;=ns!AY$33)),cs!$B$20=""),TRUE(),IF(OR(AND((cs!$B$20&gt;=ns!AY$31),(cs!$B$20&lt;ns!AY$32)),AND((cs!$B$20&lt;=ns!AY$34),(cs!$B$20&gt;ns!AY$33))),"RARE",IF(AND(ISBLANK(ns!AY$31),ISBLANK(ns!AY$32),ISBLANK(ns!AY$33),ISBLANK(ns!AY$34)),"UNK",FALSE())))</f>
        <v>1</v>
      </c>
      <c r="AZ16" s="52" t="b">
        <f>IF(OR(AND((cs!$B$20&gt;=ns!AZ$32),(cs!$B$20&lt;=ns!AZ$33)),cs!$B$20=""),TRUE(),IF(OR(AND((cs!$B$20&gt;=ns!AZ$31),(cs!$B$20&lt;ns!AZ$32)),AND((cs!$B$20&lt;=ns!AZ$34),(cs!$B$20&gt;ns!AZ$33))),"RARE",IF(AND(ISBLANK(ns!AZ$31),ISBLANK(ns!AZ$32),ISBLANK(ns!AZ$33),ISBLANK(ns!AZ$34)),"UNK",FALSE())))</f>
        <v>1</v>
      </c>
      <c r="BA16" s="52" t="b">
        <f>IF(OR(AND((cs!$B$20&gt;=ns!BA$32),(cs!$B$20&lt;=ns!BA$33)),cs!$B$20=""),TRUE(),IF(OR(AND((cs!$B$20&gt;=ns!BA$31),(cs!$B$20&lt;ns!BA$32)),AND((cs!$B$20&lt;=ns!BA$34),(cs!$B$20&gt;ns!BA$33))),"RARE",IF(AND(ISBLANK(ns!BA$31),ISBLANK(ns!BA$32),ISBLANK(ns!BA$33),ISBLANK(ns!BA$34)),"UNK",FALSE())))</f>
        <v>1</v>
      </c>
      <c r="BB16" s="52" t="b">
        <f>IF(OR(AND((cs!$B$20&gt;=ns!BB$32),(cs!$B$20&lt;=ns!BB$33)),cs!$B$20=""),TRUE(),IF(OR(AND((cs!$B$20&gt;=ns!BB$31),(cs!$B$20&lt;ns!BB$32)),AND((cs!$B$20&lt;=ns!BB$34),(cs!$B$20&gt;ns!BB$33))),"RARE",IF(AND(ISBLANK(ns!BB$31),ISBLANK(ns!BB$32),ISBLANK(ns!BB$33),ISBLANK(ns!BB$34)),"UNK",FALSE())))</f>
        <v>1</v>
      </c>
      <c r="BC16" s="52" t="b">
        <f>IF(OR(AND((cs!$B$20&gt;=ns!BC$32),(cs!$B$20&lt;=ns!BC$33)),cs!$B$20=""),TRUE(),IF(OR(AND((cs!$B$20&gt;=ns!BC$31),(cs!$B$20&lt;ns!BC$32)),AND((cs!$B$20&lt;=ns!BC$34),(cs!$B$20&gt;ns!BC$33))),"RARE",IF(AND(ISBLANK(ns!BC$31),ISBLANK(ns!BC$32),ISBLANK(ns!BC$33),ISBLANK(ns!BC$34)),"UNK",FALSE())))</f>
        <v>1</v>
      </c>
      <c r="BD16" s="52" t="b">
        <f>IF(OR(AND((cs!$B$20&gt;=ns!BD$32),(cs!$B$20&lt;=ns!BD$33)),cs!$B$20=""),TRUE(),IF(OR(AND((cs!$B$20&gt;=ns!BD$31),(cs!$B$20&lt;ns!BD$32)),AND((cs!$B$20&lt;=ns!BD$34),(cs!$B$20&gt;ns!BD$33))),"RARE",IF(AND(ISBLANK(ns!BD$31),ISBLANK(ns!BD$32),ISBLANK(ns!BD$33),ISBLANK(ns!BD$34)),"UNK",FALSE())))</f>
        <v>1</v>
      </c>
      <c r="BE16" s="52" t="b">
        <f>IF(OR(AND((cs!$B$20&gt;=ns!BE$32),(cs!$B$20&lt;=ns!BE$33)),cs!$B$20=""),TRUE(),IF(OR(AND((cs!$B$20&gt;=ns!BE$31),(cs!$B$20&lt;ns!BE$32)),AND((cs!$B$20&lt;=ns!BE$34),(cs!$B$20&gt;ns!BE$33))),"RARE",IF(AND(ISBLANK(ns!BE$31),ISBLANK(ns!BE$32),ISBLANK(ns!BE$33),ISBLANK(ns!BE$34)),"UNK",FALSE())))</f>
        <v>1</v>
      </c>
      <c r="BF16" s="52" t="b">
        <f>IF(OR(AND((cs!$B$20&gt;=ns!BF$32),(cs!$B$20&lt;=ns!BF$33)),cs!$B$20=""),TRUE(),IF(OR(AND((cs!$B$20&gt;=ns!BF$31),(cs!$B$20&lt;ns!BF$32)),AND((cs!$B$20&lt;=ns!BF$34),(cs!$B$20&gt;ns!BF$33))),"RARE",IF(AND(ISBLANK(ns!BF$31),ISBLANK(ns!BF$32),ISBLANK(ns!BF$33),ISBLANK(ns!BF$34)),"UNK",FALSE())))</f>
        <v>1</v>
      </c>
      <c r="BG16" s="52" t="b">
        <f>IF(OR(AND((cs!$B$20&gt;=ns!BG$32),(cs!$B$20&lt;=ns!BG$33)),cs!$B$20=""),TRUE(),IF(OR(AND((cs!$B$20&gt;=ns!BG$31),(cs!$B$20&lt;ns!BG$32)),AND((cs!$B$20&lt;=ns!BG$34),(cs!$B$20&gt;ns!BG$33))),"RARE",IF(AND(ISBLANK(ns!BG$31),ISBLANK(ns!BG$32),ISBLANK(ns!BG$33),ISBLANK(ns!BG$34)),"UNK",FALSE())))</f>
        <v>1</v>
      </c>
      <c r="BH16" s="52" t="b">
        <f>IF(OR(AND((cs!$B$20&gt;=ns!BH$32),(cs!$B$20&lt;=ns!BH$33)),cs!$B$20=""),TRUE(),IF(OR(AND((cs!$B$20&gt;=ns!BH$31),(cs!$B$20&lt;ns!BH$32)),AND((cs!$B$20&lt;=ns!BH$34),(cs!$B$20&gt;ns!BH$33))),"RARE",IF(AND(ISBLANK(ns!BH$31),ISBLANK(ns!BH$32),ISBLANK(ns!BH$33),ISBLANK(ns!BH$34)),"UNK",FALSE())))</f>
        <v>1</v>
      </c>
      <c r="BI16" s="52" t="b">
        <f>IF(OR(AND((cs!$B$20&gt;=ns!BI$32),(cs!$B$20&lt;=ns!BI$33)),cs!$B$20=""),TRUE(),IF(OR(AND((cs!$B$20&gt;=ns!BI$31),(cs!$B$20&lt;ns!BI$32)),AND((cs!$B$20&lt;=ns!BI$34),(cs!$B$20&gt;ns!BI$33))),"RARE",IF(AND(ISBLANK(ns!BI$31),ISBLANK(ns!BI$32),ISBLANK(ns!BI$33),ISBLANK(ns!BI$34)),"UNK",FALSE())))</f>
        <v>1</v>
      </c>
      <c r="BJ16" s="52" t="b">
        <f>IF(OR(AND((cs!$B$20&gt;=ns!BJ$32),(cs!$B$20&lt;=ns!BJ$33)),cs!$B$20=""),TRUE(),IF(OR(AND((cs!$B$20&gt;=ns!BJ$31),(cs!$B$20&lt;ns!BJ$32)),AND((cs!$B$20&lt;=ns!BJ$34),(cs!$B$20&gt;ns!BJ$33))),"RARE",IF(AND(ISBLANK(ns!BJ$31),ISBLANK(ns!BJ$32),ISBLANK(ns!BJ$33),ISBLANK(ns!BJ$34)),"UNK",FALSE())))</f>
        <v>1</v>
      </c>
      <c r="BK16" s="52" t="b">
        <f>IF(OR(AND((cs!$B$20&gt;=ns!BK$32),(cs!$B$20&lt;=ns!BK$33)),cs!$B$20=""),TRUE(),IF(OR(AND((cs!$B$20&gt;=ns!BK$31),(cs!$B$20&lt;ns!BK$32)),AND((cs!$B$20&lt;=ns!BK$34),(cs!$B$20&gt;ns!BK$33))),"RARE",IF(AND(ISBLANK(ns!BK$31),ISBLANK(ns!BK$32),ISBLANK(ns!BK$33),ISBLANK(ns!BK$34)),"UNK",FALSE())))</f>
        <v>1</v>
      </c>
    </row>
    <row r="17" spans="1:63" x14ac:dyDescent="0.2">
      <c r="A17" t="s">
        <v>956</v>
      </c>
      <c r="B17" s="52" t="b">
        <f>IF(OR(AND((cs!$B$21&gt;=ns!B$36),(cs!$B$21&lt;=ns!B$37)),cs!$B$21=""),TRUE(),IF(OR(AND((cs!$B$21&gt;=ns!B$35),(cs!$B$21&lt;ns!B$36)),AND((cs!$B$21&lt;=ns!B$38),(cs!$B$21&gt;ns!B$37))),"RARE",IF(AND(ISBLANK(ns!B$35),ISBLANK(ns!B$36),ISBLANK(ns!B$37),ISBLANK(ns!B$38)),"UNK",FALSE())))</f>
        <v>1</v>
      </c>
      <c r="C17" s="52" t="b">
        <f>IF(OR(AND((cs!$B$21&gt;=ns!C$36),(cs!$B$21&lt;=ns!C$37)),cs!$B$21=""),TRUE(),IF(OR(AND((cs!$B$21&gt;=ns!C$35),(cs!$B$21&lt;ns!C$36)),AND((cs!$B$21&lt;=ns!C$38),(cs!$B$21&gt;ns!C$37))),"RARE",IF(AND(ISBLANK(ns!C$35),ISBLANK(ns!C$36),ISBLANK(ns!C$37),ISBLANK(ns!C$38)),"UNK",FALSE())))</f>
        <v>1</v>
      </c>
      <c r="D17" s="52" t="b">
        <f>IF(OR(AND((cs!$B$21&gt;=ns!D$36),(cs!$B$21&lt;=ns!D$37)),cs!$B$21=""),TRUE(),IF(OR(AND((cs!$B$21&gt;=ns!D$35),(cs!$B$21&lt;ns!D$36)),AND((cs!$B$21&lt;=ns!D$38),(cs!$B$21&gt;ns!D$37))),"RARE",IF(AND(ISBLANK(ns!D$35),ISBLANK(ns!D$36),ISBLANK(ns!D$37),ISBLANK(ns!D$38)),"UNK",FALSE())))</f>
        <v>1</v>
      </c>
      <c r="E17" s="52" t="b">
        <f>IF(OR(AND((cs!$B$21&gt;=ns!E$36),(cs!$B$21&lt;=ns!E$37)),cs!$B$21=""),TRUE(),IF(OR(AND((cs!$B$21&gt;=ns!E$35),(cs!$B$21&lt;ns!E$36)),AND((cs!$B$21&lt;=ns!E$38),(cs!$B$21&gt;ns!E$37))),"RARE",IF(AND(ISBLANK(ns!E$35),ISBLANK(ns!E$36),ISBLANK(ns!E$37),ISBLANK(ns!E$38)),"UNK",FALSE())))</f>
        <v>1</v>
      </c>
      <c r="F17" s="52" t="b">
        <f>IF(OR(AND((cs!$B$21&gt;=ns!F$36),(cs!$B$21&lt;=ns!F$37)),cs!$B$21=""),TRUE(),IF(OR(AND((cs!$B$21&gt;=ns!F$35),(cs!$B$21&lt;ns!F$36)),AND((cs!$B$21&lt;=ns!F$38),(cs!$B$21&gt;ns!F$37))),"RARE",IF(AND(ISBLANK(ns!F$35),ISBLANK(ns!F$36),ISBLANK(ns!F$37),ISBLANK(ns!F$38)),"UNK",FALSE())))</f>
        <v>1</v>
      </c>
      <c r="G17" s="52" t="b">
        <f>IF(OR(AND((cs!$B$21&gt;=ns!G$36),(cs!$B$21&lt;=ns!G$37)),cs!$B$21=""),TRUE(),IF(OR(AND((cs!$B$21&gt;=ns!G$35),(cs!$B$21&lt;ns!G$36)),AND((cs!$B$21&lt;=ns!G$38),(cs!$B$21&gt;ns!G$37))),"RARE",IF(AND(ISBLANK(ns!G$35),ISBLANK(ns!G$36),ISBLANK(ns!G$37),ISBLANK(ns!G$38)),"UNK",FALSE())))</f>
        <v>1</v>
      </c>
      <c r="H17" s="52" t="b">
        <f>IF(OR(AND((cs!$B$21&gt;=ns!H$36),(cs!$B$21&lt;=ns!H$37)),cs!$B$21=""),TRUE(),IF(OR(AND((cs!$B$21&gt;=ns!H$35),(cs!$B$21&lt;ns!H$36)),AND((cs!$B$21&lt;=ns!H$38),(cs!$B$21&gt;ns!H$37))),"RARE",IF(AND(ISBLANK(ns!H$35),ISBLANK(ns!H$36),ISBLANK(ns!H$37),ISBLANK(ns!H$38)),"UNK",FALSE())))</f>
        <v>1</v>
      </c>
      <c r="I17" s="52" t="b">
        <f>IF(OR(AND((cs!$B$21&gt;=ns!I$36),(cs!$B$21&lt;=ns!I$37)),cs!$B$21=""),TRUE(),IF(OR(AND((cs!$B$21&gt;=ns!I$35),(cs!$B$21&lt;ns!I$36)),AND((cs!$B$21&lt;=ns!I$38),(cs!$B$21&gt;ns!I$37))),"RARE",IF(AND(ISBLANK(ns!I$35),ISBLANK(ns!I$36),ISBLANK(ns!I$37),ISBLANK(ns!I$38)),"UNK",FALSE())))</f>
        <v>1</v>
      </c>
      <c r="J17" s="52" t="b">
        <f>IF(OR(AND((cs!$B$21&gt;=ns!J$36),(cs!$B$21&lt;=ns!J$37)),cs!$B$21=""),TRUE(),IF(OR(AND((cs!$B$21&gt;=ns!J$35),(cs!$B$21&lt;ns!J$36)),AND((cs!$B$21&lt;=ns!J$38),(cs!$B$21&gt;ns!J$37))),"RARE",IF(AND(ISBLANK(ns!J$35),ISBLANK(ns!J$36),ISBLANK(ns!J$37),ISBLANK(ns!J$38)),"UNK",FALSE())))</f>
        <v>1</v>
      </c>
      <c r="K17" s="52" t="b">
        <f>IF(OR(AND((cs!$B$21&gt;=ns!K$36),(cs!$B$21&lt;=ns!K$37)),cs!$B$21=""),TRUE(),IF(OR(AND((cs!$B$21&gt;=ns!K$35),(cs!$B$21&lt;ns!K$36)),AND((cs!$B$21&lt;=ns!K$38),(cs!$B$21&gt;ns!K$37))),"RARE",IF(AND(ISBLANK(ns!K$35),ISBLANK(ns!K$36),ISBLANK(ns!K$37),ISBLANK(ns!K$38)),"UNK",FALSE())))</f>
        <v>1</v>
      </c>
      <c r="L17" s="52" t="b">
        <f>IF(OR(AND((cs!$B$21&gt;=ns!L$36),(cs!$B$21&lt;=ns!L$37)),cs!$B$21=""),TRUE(),IF(OR(AND((cs!$B$21&gt;=ns!L$35),(cs!$B$21&lt;ns!L$36)),AND((cs!$B$21&lt;=ns!L$38),(cs!$B$21&gt;ns!L$37))),"RARE",IF(AND(ISBLANK(ns!L$35),ISBLANK(ns!L$36),ISBLANK(ns!L$37),ISBLANK(ns!L$38)),"UNK",FALSE())))</f>
        <v>1</v>
      </c>
      <c r="M17" s="52" t="b">
        <f>IF(OR(AND((cs!$B$21&gt;=ns!M$36),(cs!$B$21&lt;=ns!M$37)),cs!$B$21=""),TRUE(),IF(OR(AND((cs!$B$21&gt;=ns!M$35),(cs!$B$21&lt;ns!M$36)),AND((cs!$B$21&lt;=ns!M$38),(cs!$B$21&gt;ns!M$37))),"RARE",IF(AND(ISBLANK(ns!M$35),ISBLANK(ns!M$36),ISBLANK(ns!M$37),ISBLANK(ns!M$38)),"UNK",FALSE())))</f>
        <v>1</v>
      </c>
      <c r="N17" s="52" t="b">
        <f>IF(OR(AND((cs!$B$21&gt;=ns!N$36),(cs!$B$21&lt;=ns!N$37)),cs!$B$21=""),TRUE(),IF(OR(AND((cs!$B$21&gt;=ns!N$35),(cs!$B$21&lt;ns!N$36)),AND((cs!$B$21&lt;=ns!N$38),(cs!$B$21&gt;ns!N$37))),"RARE",IF(AND(ISBLANK(ns!N$35),ISBLANK(ns!N$36),ISBLANK(ns!N$37),ISBLANK(ns!N$38)),"UNK",FALSE())))</f>
        <v>1</v>
      </c>
      <c r="O17" s="52" t="b">
        <f>IF(OR(AND((cs!$B$21&gt;=ns!O$36),(cs!$B$21&lt;=ns!O$37)),cs!$B$21=""),TRUE(),IF(OR(AND((cs!$B$21&gt;=ns!O$35),(cs!$B$21&lt;ns!O$36)),AND((cs!$B$21&lt;=ns!O$38),(cs!$B$21&gt;ns!O$37))),"RARE",IF(AND(ISBLANK(ns!O$35),ISBLANK(ns!O$36),ISBLANK(ns!O$37),ISBLANK(ns!O$38)),"UNK",FALSE())))</f>
        <v>1</v>
      </c>
      <c r="P17" s="52" t="b">
        <f>IF(OR(AND((cs!$B$21&gt;=ns!P$36),(cs!$B$21&lt;=ns!P$37)),cs!$B$21=""),TRUE(),IF(OR(AND((cs!$B$21&gt;=ns!P$35),(cs!$B$21&lt;ns!P$36)),AND((cs!$B$21&lt;=ns!P$38),(cs!$B$21&gt;ns!P$37))),"RARE",IF(AND(ISBLANK(ns!P$35),ISBLANK(ns!P$36),ISBLANK(ns!P$37),ISBLANK(ns!P$38)),"UNK",FALSE())))</f>
        <v>1</v>
      </c>
      <c r="Q17" s="52" t="b">
        <f>IF(OR(AND((cs!$B$21&gt;=ns!Q$36),(cs!$B$21&lt;=ns!Q$37)),cs!$B$21=""),TRUE(),IF(OR(AND((cs!$B$21&gt;=ns!Q$35),(cs!$B$21&lt;ns!Q$36)),AND((cs!$B$21&lt;=ns!Q$38),(cs!$B$21&gt;ns!Q$37))),"RARE",IF(AND(ISBLANK(ns!Q$35),ISBLANK(ns!Q$36),ISBLANK(ns!Q$37),ISBLANK(ns!Q$38)),"UNK",FALSE())))</f>
        <v>1</v>
      </c>
      <c r="R17" s="52" t="b">
        <f>IF(OR(AND((cs!$B$21&gt;=ns!R$36),(cs!$B$21&lt;=ns!R$37)),cs!$B$21=""),TRUE(),IF(OR(AND((cs!$B$21&gt;=ns!R$35),(cs!$B$21&lt;ns!R$36)),AND((cs!$B$21&lt;=ns!R$38),(cs!$B$21&gt;ns!R$37))),"RARE",IF(AND(ISBLANK(ns!R$35),ISBLANK(ns!R$36),ISBLANK(ns!R$37),ISBLANK(ns!R$38)),"UNK",FALSE())))</f>
        <v>1</v>
      </c>
      <c r="S17" s="52" t="b">
        <f>IF(OR(AND((cs!$B$21&gt;=ns!S$36),(cs!$B$21&lt;=ns!S$37)),cs!$B$21=""),TRUE(),IF(OR(AND((cs!$B$21&gt;=ns!S$35),(cs!$B$21&lt;ns!S$36)),AND((cs!$B$21&lt;=ns!S$38),(cs!$B$21&gt;ns!S$37))),"RARE",IF(AND(ISBLANK(ns!S$35),ISBLANK(ns!S$36),ISBLANK(ns!S$37),ISBLANK(ns!S$38)),"UNK",FALSE())))</f>
        <v>1</v>
      </c>
      <c r="T17" s="52" t="b">
        <f>IF(OR(AND((cs!$B$21&gt;=ns!T$36),(cs!$B$21&lt;=ns!T$37)),cs!$B$21=""),TRUE(),IF(OR(AND((cs!$B$21&gt;=ns!T$35),(cs!$B$21&lt;ns!T$36)),AND((cs!$B$21&lt;=ns!T$38),(cs!$B$21&gt;ns!T$37))),"RARE",IF(AND(ISBLANK(ns!T$35),ISBLANK(ns!T$36),ISBLANK(ns!T$37),ISBLANK(ns!T$38)),"UNK",FALSE())))</f>
        <v>1</v>
      </c>
      <c r="U17" s="52" t="b">
        <f>IF(OR(AND((cs!$B$21&gt;=ns!U$36),(cs!$B$21&lt;=ns!U$37)),cs!$B$21=""),TRUE(),IF(OR(AND((cs!$B$21&gt;=ns!U$35),(cs!$B$21&lt;ns!U$36)),AND((cs!$B$21&lt;=ns!U$38),(cs!$B$21&gt;ns!U$37))),"RARE",IF(AND(ISBLANK(ns!U$35),ISBLANK(ns!U$36),ISBLANK(ns!U$37),ISBLANK(ns!U$38)),"UNK",FALSE())))</f>
        <v>1</v>
      </c>
      <c r="V17" s="52" t="b">
        <f>IF(OR(AND((cs!$B$21&gt;=ns!V$36),(cs!$B$21&lt;=ns!V$37)),cs!$B$21=""),TRUE(),IF(OR(AND((cs!$B$21&gt;=ns!V$35),(cs!$B$21&lt;ns!V$36)),AND((cs!$B$21&lt;=ns!V$38),(cs!$B$21&gt;ns!V$37))),"RARE",IF(AND(ISBLANK(ns!V$35),ISBLANK(ns!V$36),ISBLANK(ns!V$37),ISBLANK(ns!V$38)),"UNK",FALSE())))</f>
        <v>1</v>
      </c>
      <c r="W17" s="52" t="b">
        <f>IF(OR(AND((cs!$B$21&gt;=ns!W$36),(cs!$B$21&lt;=ns!W$37)),cs!$B$21=""),TRUE(),IF(OR(AND((cs!$B$21&gt;=ns!W$35),(cs!$B$21&lt;ns!W$36)),AND((cs!$B$21&lt;=ns!W$38),(cs!$B$21&gt;ns!W$37))),"RARE",IF(AND(ISBLANK(ns!W$35),ISBLANK(ns!W$36),ISBLANK(ns!W$37),ISBLANK(ns!W$38)),"UNK",FALSE())))</f>
        <v>1</v>
      </c>
      <c r="X17" s="52" t="b">
        <f>IF(OR(AND((cs!$B$21&gt;=ns!X$36),(cs!$B$21&lt;=ns!X$37)),cs!$B$21=""),TRUE(),IF(OR(AND((cs!$B$21&gt;=ns!X$35),(cs!$B$21&lt;ns!X$36)),AND((cs!$B$21&lt;=ns!X$38),(cs!$B$21&gt;ns!X$37))),"RARE",IF(AND(ISBLANK(ns!X$35),ISBLANK(ns!X$36),ISBLANK(ns!X$37),ISBLANK(ns!X$38)),"UNK",FALSE())))</f>
        <v>1</v>
      </c>
      <c r="Y17" s="52" t="b">
        <f>IF(OR(AND((cs!$B$21&gt;=ns!Y$36),(cs!$B$21&lt;=ns!Y$37)),cs!$B$21=""),TRUE(),IF(OR(AND((cs!$B$21&gt;=ns!Y$35),(cs!$B$21&lt;ns!Y$36)),AND((cs!$B$21&lt;=ns!Y$38),(cs!$B$21&gt;ns!Y$37))),"RARE",IF(AND(ISBLANK(ns!Y$35),ISBLANK(ns!Y$36),ISBLANK(ns!Y$37),ISBLANK(ns!Y$38)),"UNK",FALSE())))</f>
        <v>1</v>
      </c>
      <c r="Z17" s="52" t="b">
        <f>IF(OR(AND((cs!$B$21&gt;=ns!Z$36),(cs!$B$21&lt;=ns!Z$37)),cs!$B$21=""),TRUE(),IF(OR(AND((cs!$B$21&gt;=ns!Z$35),(cs!$B$21&lt;ns!Z$36)),AND((cs!$B$21&lt;=ns!Z$38),(cs!$B$21&gt;ns!Z$37))),"RARE",IF(AND(ISBLANK(ns!Z$35),ISBLANK(ns!Z$36),ISBLANK(ns!Z$37),ISBLANK(ns!Z$38)),"UNK",FALSE())))</f>
        <v>1</v>
      </c>
      <c r="AA17" s="52" t="b">
        <f>IF(OR(AND((cs!$B$21&gt;=ns!AA$36),(cs!$B$21&lt;=ns!AA$37)),cs!$B$21=""),TRUE(),IF(OR(AND((cs!$B$21&gt;=ns!AA$35),(cs!$B$21&lt;ns!AA$36)),AND((cs!$B$21&lt;=ns!AA$38),(cs!$B$21&gt;ns!AA$37))),"RARE",IF(AND(ISBLANK(ns!AA$35),ISBLANK(ns!AA$36),ISBLANK(ns!AA$37),ISBLANK(ns!AA$38)),"UNK",FALSE())))</f>
        <v>1</v>
      </c>
      <c r="AB17" s="52" t="b">
        <f>IF(OR(AND((cs!$B$21&gt;=ns!AB$36),(cs!$B$21&lt;=ns!AB$37)),cs!$B$21=""),TRUE(),IF(OR(AND((cs!$B$21&gt;=ns!AB$35),(cs!$B$21&lt;ns!AB$36)),AND((cs!$B$21&lt;=ns!AB$38),(cs!$B$21&gt;ns!AB$37))),"RARE",IF(AND(ISBLANK(ns!AB$35),ISBLANK(ns!AB$36),ISBLANK(ns!AB$37),ISBLANK(ns!AB$38)),"UNK",FALSE())))</f>
        <v>1</v>
      </c>
      <c r="AC17" s="52" t="b">
        <f>IF(OR(AND((cs!$B$21&gt;=ns!AC$36),(cs!$B$21&lt;=ns!AC$37)),cs!$B$21=""),TRUE(),IF(OR(AND((cs!$B$21&gt;=ns!AC$35),(cs!$B$21&lt;ns!AC$36)),AND((cs!$B$21&lt;=ns!AC$38),(cs!$B$21&gt;ns!AC$37))),"RARE",IF(AND(ISBLANK(ns!AC$35),ISBLANK(ns!AC$36),ISBLANK(ns!AC$37),ISBLANK(ns!AC$38)),"UNK",FALSE())))</f>
        <v>1</v>
      </c>
      <c r="AD17" s="52" t="b">
        <f>IF(OR(AND((cs!$B$21&gt;=ns!AD$36),(cs!$B$21&lt;=ns!AD$37)),cs!$B$21=""),TRUE(),IF(OR(AND((cs!$B$21&gt;=ns!AD$35),(cs!$B$21&lt;ns!AD$36)),AND((cs!$B$21&lt;=ns!AD$38),(cs!$B$21&gt;ns!AD$37))),"RARE",IF(AND(ISBLANK(ns!AD$35),ISBLANK(ns!AD$36),ISBLANK(ns!AD$37),ISBLANK(ns!AD$38)),"UNK",FALSE())))</f>
        <v>1</v>
      </c>
      <c r="AE17" s="52" t="b">
        <f>IF(OR(AND((cs!$B$21&gt;=ns!AE$36),(cs!$B$21&lt;=ns!AE$37)),cs!$B$21=""),TRUE(),IF(OR(AND((cs!$B$21&gt;=ns!AE$35),(cs!$B$21&lt;ns!AE$36)),AND((cs!$B$21&lt;=ns!AE$38),(cs!$B$21&gt;ns!AE$37))),"RARE",IF(AND(ISBLANK(ns!AE$35),ISBLANK(ns!AE$36),ISBLANK(ns!AE$37),ISBLANK(ns!AE$38)),"UNK",FALSE())))</f>
        <v>1</v>
      </c>
      <c r="AF17" s="52" t="b">
        <f>IF(OR(AND((cs!$B$21&gt;=ns!AF$36),(cs!$B$21&lt;=ns!AF$37)),cs!$B$21=""),TRUE(),IF(OR(AND((cs!$B$21&gt;=ns!AF$35),(cs!$B$21&lt;ns!AF$36)),AND((cs!$B$21&lt;=ns!AF$38),(cs!$B$21&gt;ns!AF$37))),"RARE",IF(AND(ISBLANK(ns!AF$35),ISBLANK(ns!AF$36),ISBLANK(ns!AF$37),ISBLANK(ns!AF$38)),"UNK",FALSE())))</f>
        <v>1</v>
      </c>
      <c r="AG17" s="52" t="b">
        <f>IF(OR(AND((cs!$B$21&gt;=ns!AG$36),(cs!$B$21&lt;=ns!AG$37)),cs!$B$21=""),TRUE(),IF(OR(AND((cs!$B$21&gt;=ns!AG$35),(cs!$B$21&lt;ns!AG$36)),AND((cs!$B$21&lt;=ns!AG$38),(cs!$B$21&gt;ns!AG$37))),"RARE",IF(AND(ISBLANK(ns!AG$35),ISBLANK(ns!AG$36),ISBLANK(ns!AG$37),ISBLANK(ns!AG$38)),"UNK",FALSE())))</f>
        <v>1</v>
      </c>
      <c r="AH17" s="52" t="b">
        <f>IF(OR(AND((cs!$B$21&gt;=ns!AH$36),(cs!$B$21&lt;=ns!AH$37)),cs!$B$21=""),TRUE(),IF(OR(AND((cs!$B$21&gt;=ns!AH$35),(cs!$B$21&lt;ns!AH$36)),AND((cs!$B$21&lt;=ns!AH$38),(cs!$B$21&gt;ns!AH$37))),"RARE",IF(AND(ISBLANK(ns!AH$35),ISBLANK(ns!AH$36),ISBLANK(ns!AH$37),ISBLANK(ns!AH$38)),"UNK",FALSE())))</f>
        <v>1</v>
      </c>
      <c r="AI17" s="52" t="b">
        <f>IF(OR(AND((cs!$B$21&gt;=ns!AI$36),(cs!$B$21&lt;=ns!AI$37)),cs!$B$21=""),TRUE(),IF(OR(AND((cs!$B$21&gt;=ns!AI$35),(cs!$B$21&lt;ns!AI$36)),AND((cs!$B$21&lt;=ns!AI$38),(cs!$B$21&gt;ns!AI$37))),"RARE",IF(AND(ISBLANK(ns!AI$35),ISBLANK(ns!AI$36),ISBLANK(ns!AI$37),ISBLANK(ns!AI$38)),"UNK",FALSE())))</f>
        <v>1</v>
      </c>
      <c r="AJ17" s="52" t="b">
        <f>IF(OR(AND((cs!$B$21&gt;=ns!AJ$36),(cs!$B$21&lt;=ns!AJ$37)),cs!$B$21=""),TRUE(),IF(OR(AND((cs!$B$21&gt;=ns!AJ$35),(cs!$B$21&lt;ns!AJ$36)),AND((cs!$B$21&lt;=ns!AJ$38),(cs!$B$21&gt;ns!AJ$37))),"RARE",IF(AND(ISBLANK(ns!AJ$35),ISBLANK(ns!AJ$36),ISBLANK(ns!AJ$37),ISBLANK(ns!AJ$38)),"UNK",FALSE())))</f>
        <v>1</v>
      </c>
      <c r="AK17" s="52" t="b">
        <f>IF(OR(AND((cs!$B$21&gt;=ns!AK$36),(cs!$B$21&lt;=ns!AK$37)),cs!$B$21=""),TRUE(),IF(OR(AND((cs!$B$21&gt;=ns!AK$35),(cs!$B$21&lt;ns!AK$36)),AND((cs!$B$21&lt;=ns!AK$38),(cs!$B$21&gt;ns!AK$37))),"RARE",IF(AND(ISBLANK(ns!AK$35),ISBLANK(ns!AK$36),ISBLANK(ns!AK$37),ISBLANK(ns!AK$38)),"UNK",FALSE())))</f>
        <v>1</v>
      </c>
      <c r="AL17" s="52" t="b">
        <f>IF(OR(AND((cs!$B$21&gt;=ns!AL$36),(cs!$B$21&lt;=ns!AL$37)),cs!$B$21=""),TRUE(),IF(OR(AND((cs!$B$21&gt;=ns!AL$35),(cs!$B$21&lt;ns!AL$36)),AND((cs!$B$21&lt;=ns!AL$38),(cs!$B$21&gt;ns!AL$37))),"RARE",IF(AND(ISBLANK(ns!AL$35),ISBLANK(ns!AL$36),ISBLANK(ns!AL$37),ISBLANK(ns!AL$38)),"UNK",FALSE())))</f>
        <v>1</v>
      </c>
      <c r="AM17" s="52" t="b">
        <f>IF(OR(AND((cs!$B$21&gt;=ns!AM$36),(cs!$B$21&lt;=ns!AM$37)),cs!$B$21=""),TRUE(),IF(OR(AND((cs!$B$21&gt;=ns!AM$35),(cs!$B$21&lt;ns!AM$36)),AND((cs!$B$21&lt;=ns!AM$38),(cs!$B$21&gt;ns!AM$37))),"RARE",IF(AND(ISBLANK(ns!AM$35),ISBLANK(ns!AM$36),ISBLANK(ns!AM$37),ISBLANK(ns!AM$38)),"UNK",FALSE())))</f>
        <v>1</v>
      </c>
      <c r="AN17" s="52" t="b">
        <f>IF(OR(AND((cs!$B$21&gt;=ns!AN$36),(cs!$B$21&lt;=ns!AN$37)),cs!$B$21=""),TRUE(),IF(OR(AND((cs!$B$21&gt;=ns!AN$35),(cs!$B$21&lt;ns!AN$36)),AND((cs!$B$21&lt;=ns!AN$38),(cs!$B$21&gt;ns!AN$37))),"RARE",IF(AND(ISBLANK(ns!AN$35),ISBLANK(ns!AN$36),ISBLANK(ns!AN$37),ISBLANK(ns!AN$38)),"UNK",FALSE())))</f>
        <v>1</v>
      </c>
      <c r="AO17" s="52" t="b">
        <f>IF(OR(AND((cs!$B$21&gt;=ns!AO$36),(cs!$B$21&lt;=ns!AO$37)),cs!$B$21=""),TRUE(),IF(OR(AND((cs!$B$21&gt;=ns!AO$35),(cs!$B$21&lt;ns!AO$36)),AND((cs!$B$21&lt;=ns!AO$38),(cs!$B$21&gt;ns!AO$37))),"RARE",IF(AND(ISBLANK(ns!AO$35),ISBLANK(ns!AO$36),ISBLANK(ns!AO$37),ISBLANK(ns!AO$38)),"UNK",FALSE())))</f>
        <v>1</v>
      </c>
      <c r="AP17" s="52" t="b">
        <f>IF(OR(AND((cs!$B$21&gt;=ns!AP$36),(cs!$B$21&lt;=ns!AP$37)),cs!$B$21=""),TRUE(),IF(OR(AND((cs!$B$21&gt;=ns!AP$35),(cs!$B$21&lt;ns!AP$36)),AND((cs!$B$21&lt;=ns!AP$38),(cs!$B$21&gt;ns!AP$37))),"RARE",IF(AND(ISBLANK(ns!AP$35),ISBLANK(ns!AP$36),ISBLANK(ns!AP$37),ISBLANK(ns!AP$38)),"UNK",FALSE())))</f>
        <v>1</v>
      </c>
      <c r="AQ17" s="52" t="b">
        <f>IF(OR(AND((cs!$B$21&gt;=ns!AQ$36),(cs!$B$21&lt;=ns!AQ$37)),cs!$B$21=""),TRUE(),IF(OR(AND((cs!$B$21&gt;=ns!AQ$35),(cs!$B$21&lt;ns!AQ$36)),AND((cs!$B$21&lt;=ns!AQ$38),(cs!$B$21&gt;ns!AQ$37))),"RARE",IF(AND(ISBLANK(ns!AQ$35),ISBLANK(ns!AQ$36),ISBLANK(ns!AQ$37),ISBLANK(ns!AQ$38)),"UNK",FALSE())))</f>
        <v>1</v>
      </c>
      <c r="AR17" s="52" t="b">
        <f>IF(OR(AND((cs!$B$21&gt;=ns!AR$36),(cs!$B$21&lt;=ns!AR$37)),cs!$B$21=""),TRUE(),IF(OR(AND((cs!$B$21&gt;=ns!AR$35),(cs!$B$21&lt;ns!AR$36)),AND((cs!$B$21&lt;=ns!AR$38),(cs!$B$21&gt;ns!AR$37))),"RARE",IF(AND(ISBLANK(ns!AR$35),ISBLANK(ns!AR$36),ISBLANK(ns!AR$37),ISBLANK(ns!AR$38)),"UNK",FALSE())))</f>
        <v>1</v>
      </c>
      <c r="AS17" s="52" t="b">
        <f>IF(OR(AND((cs!$B$21&gt;=ns!AS$36),(cs!$B$21&lt;=ns!AS$37)),cs!$B$21=""),TRUE(),IF(OR(AND((cs!$B$21&gt;=ns!AS$35),(cs!$B$21&lt;ns!AS$36)),AND((cs!$B$21&lt;=ns!AS$38),(cs!$B$21&gt;ns!AS$37))),"RARE",IF(AND(ISBLANK(ns!AS$35),ISBLANK(ns!AS$36),ISBLANK(ns!AS$37),ISBLANK(ns!AS$38)),"UNK",FALSE())))</f>
        <v>1</v>
      </c>
      <c r="AT17" s="52" t="b">
        <f>IF(OR(AND((cs!$B$21&gt;=ns!AT$36),(cs!$B$21&lt;=ns!AT$37)),cs!$B$21=""),TRUE(),IF(OR(AND((cs!$B$21&gt;=ns!AT$35),(cs!$B$21&lt;ns!AT$36)),AND((cs!$B$21&lt;=ns!AT$38),(cs!$B$21&gt;ns!AT$37))),"RARE",IF(AND(ISBLANK(ns!AT$35),ISBLANK(ns!AT$36),ISBLANK(ns!AT$37),ISBLANK(ns!AT$38)),"UNK",FALSE())))</f>
        <v>1</v>
      </c>
      <c r="AU17" s="52" t="b">
        <f>IF(OR(AND((cs!$B$21&gt;=ns!AU$36),(cs!$B$21&lt;=ns!AU$37)),cs!$B$21=""),TRUE(),IF(OR(AND((cs!$B$21&gt;=ns!AU$35),(cs!$B$21&lt;ns!AU$36)),AND((cs!$B$21&lt;=ns!AU$38),(cs!$B$21&gt;ns!AU$37))),"RARE",IF(AND(ISBLANK(ns!AU$35),ISBLANK(ns!AU$36),ISBLANK(ns!AU$37),ISBLANK(ns!AU$38)),"UNK",FALSE())))</f>
        <v>1</v>
      </c>
      <c r="AV17" s="52" t="b">
        <f>IF(OR(AND((cs!$B$21&gt;=ns!AV$36),(cs!$B$21&lt;=ns!AV$37)),cs!$B$21=""),TRUE(),IF(OR(AND((cs!$B$21&gt;=ns!AV$35),(cs!$B$21&lt;ns!AV$36)),AND((cs!$B$21&lt;=ns!AV$38),(cs!$B$21&gt;ns!AV$37))),"RARE",IF(AND(ISBLANK(ns!AV$35),ISBLANK(ns!AV$36),ISBLANK(ns!AV$37),ISBLANK(ns!AV$38)),"UNK",FALSE())))</f>
        <v>1</v>
      </c>
      <c r="AW17" s="52" t="b">
        <f>IF(OR(AND((cs!$B$21&gt;=ns!AW$36),(cs!$B$21&lt;=ns!AW$37)),cs!$B$21=""),TRUE(),IF(OR(AND((cs!$B$21&gt;=ns!AW$35),(cs!$B$21&lt;ns!AW$36)),AND((cs!$B$21&lt;=ns!AW$38),(cs!$B$21&gt;ns!AW$37))),"RARE",IF(AND(ISBLANK(ns!AW$35),ISBLANK(ns!AW$36),ISBLANK(ns!AW$37),ISBLANK(ns!AW$38)),"UNK",FALSE())))</f>
        <v>1</v>
      </c>
      <c r="AX17" s="52" t="b">
        <f>IF(OR(AND((cs!$B$21&gt;=ns!AX$36),(cs!$B$21&lt;=ns!AX$37)),cs!$B$21=""),TRUE(),IF(OR(AND((cs!$B$21&gt;=ns!AX$35),(cs!$B$21&lt;ns!AX$36)),AND((cs!$B$21&lt;=ns!AX$38),(cs!$B$21&gt;ns!AX$37))),"RARE",IF(AND(ISBLANK(ns!AX$35),ISBLANK(ns!AX$36),ISBLANK(ns!AX$37),ISBLANK(ns!AX$38)),"UNK",FALSE())))</f>
        <v>1</v>
      </c>
      <c r="AY17" s="52" t="b">
        <f>IF(OR(AND((cs!$B$21&gt;=ns!AY$36),(cs!$B$21&lt;=ns!AY$37)),cs!$B$21=""),TRUE(),IF(OR(AND((cs!$B$21&gt;=ns!AY$35),(cs!$B$21&lt;ns!AY$36)),AND((cs!$B$21&lt;=ns!AY$38),(cs!$B$21&gt;ns!AY$37))),"RARE",IF(AND(ISBLANK(ns!AY$35),ISBLANK(ns!AY$36),ISBLANK(ns!AY$37),ISBLANK(ns!AY$38)),"UNK",FALSE())))</f>
        <v>1</v>
      </c>
      <c r="AZ17" s="52" t="b">
        <f>IF(OR(AND((cs!$B$21&gt;=ns!AZ$36),(cs!$B$21&lt;=ns!AZ$37)),cs!$B$21=""),TRUE(),IF(OR(AND((cs!$B$21&gt;=ns!AZ$35),(cs!$B$21&lt;ns!AZ$36)),AND((cs!$B$21&lt;=ns!AZ$38),(cs!$B$21&gt;ns!AZ$37))),"RARE",IF(AND(ISBLANK(ns!AZ$35),ISBLANK(ns!AZ$36),ISBLANK(ns!AZ$37),ISBLANK(ns!AZ$38)),"UNK",FALSE())))</f>
        <v>1</v>
      </c>
      <c r="BA17" s="52" t="b">
        <f>IF(OR(AND((cs!$B$21&gt;=ns!BA$36),(cs!$B$21&lt;=ns!BA$37)),cs!$B$21=""),TRUE(),IF(OR(AND((cs!$B$21&gt;=ns!BA$35),(cs!$B$21&lt;ns!BA$36)),AND((cs!$B$21&lt;=ns!BA$38),(cs!$B$21&gt;ns!BA$37))),"RARE",IF(AND(ISBLANK(ns!BA$35),ISBLANK(ns!BA$36),ISBLANK(ns!BA$37),ISBLANK(ns!BA$38)),"UNK",FALSE())))</f>
        <v>1</v>
      </c>
      <c r="BB17" s="52" t="b">
        <f>IF(OR(AND((cs!$B$21&gt;=ns!BB$36),(cs!$B$21&lt;=ns!BB$37)),cs!$B$21=""),TRUE(),IF(OR(AND((cs!$B$21&gt;=ns!BB$35),(cs!$B$21&lt;ns!BB$36)),AND((cs!$B$21&lt;=ns!BB$38),(cs!$B$21&gt;ns!BB$37))),"RARE",IF(AND(ISBLANK(ns!BB$35),ISBLANK(ns!BB$36),ISBLANK(ns!BB$37),ISBLANK(ns!BB$38)),"UNK",FALSE())))</f>
        <v>1</v>
      </c>
      <c r="BC17" s="52" t="b">
        <f>IF(OR(AND((cs!$B$21&gt;=ns!BC$36),(cs!$B$21&lt;=ns!BC$37)),cs!$B$21=""),TRUE(),IF(OR(AND((cs!$B$21&gt;=ns!BC$35),(cs!$B$21&lt;ns!BC$36)),AND((cs!$B$21&lt;=ns!BC$38),(cs!$B$21&gt;ns!BC$37))),"RARE",IF(AND(ISBLANK(ns!BC$35),ISBLANK(ns!BC$36),ISBLANK(ns!BC$37),ISBLANK(ns!BC$38)),"UNK",FALSE())))</f>
        <v>1</v>
      </c>
      <c r="BD17" s="52" t="b">
        <f>IF(OR(AND((cs!$B$21&gt;=ns!BD$36),(cs!$B$21&lt;=ns!BD$37)),cs!$B$21=""),TRUE(),IF(OR(AND((cs!$B$21&gt;=ns!BD$35),(cs!$B$21&lt;ns!BD$36)),AND((cs!$B$21&lt;=ns!BD$38),(cs!$B$21&gt;ns!BD$37))),"RARE",IF(AND(ISBLANK(ns!BD$35),ISBLANK(ns!BD$36),ISBLANK(ns!BD$37),ISBLANK(ns!BD$38)),"UNK",FALSE())))</f>
        <v>1</v>
      </c>
      <c r="BE17" s="52" t="b">
        <f>IF(OR(AND((cs!$B$21&gt;=ns!BE$36),(cs!$B$21&lt;=ns!BE$37)),cs!$B$21=""),TRUE(),IF(OR(AND((cs!$B$21&gt;=ns!BE$35),(cs!$B$21&lt;ns!BE$36)),AND((cs!$B$21&lt;=ns!BE$38),(cs!$B$21&gt;ns!BE$37))),"RARE",IF(AND(ISBLANK(ns!BE$35),ISBLANK(ns!BE$36),ISBLANK(ns!BE$37),ISBLANK(ns!BE$38)),"UNK",FALSE())))</f>
        <v>1</v>
      </c>
      <c r="BF17" s="52" t="b">
        <f>IF(OR(AND((cs!$B$21&gt;=ns!BF$36),(cs!$B$21&lt;=ns!BF$37)),cs!$B$21=""),TRUE(),IF(OR(AND((cs!$B$21&gt;=ns!BF$35),(cs!$B$21&lt;ns!BF$36)),AND((cs!$B$21&lt;=ns!BF$38),(cs!$B$21&gt;ns!BF$37))),"RARE",IF(AND(ISBLANK(ns!BF$35),ISBLANK(ns!BF$36),ISBLANK(ns!BF$37),ISBLANK(ns!BF$38)),"UNK",FALSE())))</f>
        <v>1</v>
      </c>
      <c r="BG17" s="52" t="b">
        <f>IF(OR(AND((cs!$B$21&gt;=ns!BG$36),(cs!$B$21&lt;=ns!BG$37)),cs!$B$21=""),TRUE(),IF(OR(AND((cs!$B$21&gt;=ns!BG$35),(cs!$B$21&lt;ns!BG$36)),AND((cs!$B$21&lt;=ns!BG$38),(cs!$B$21&gt;ns!BG$37))),"RARE",IF(AND(ISBLANK(ns!BG$35),ISBLANK(ns!BG$36),ISBLANK(ns!BG$37),ISBLANK(ns!BG$38)),"UNK",FALSE())))</f>
        <v>1</v>
      </c>
      <c r="BH17" s="52" t="b">
        <f>IF(OR(AND((cs!$B$21&gt;=ns!BH$36),(cs!$B$21&lt;=ns!BH$37)),cs!$B$21=""),TRUE(),IF(OR(AND((cs!$B$21&gt;=ns!BH$35),(cs!$B$21&lt;ns!BH$36)),AND((cs!$B$21&lt;=ns!BH$38),(cs!$B$21&gt;ns!BH$37))),"RARE",IF(AND(ISBLANK(ns!BH$35),ISBLANK(ns!BH$36),ISBLANK(ns!BH$37),ISBLANK(ns!BH$38)),"UNK",FALSE())))</f>
        <v>1</v>
      </c>
      <c r="BI17" s="52" t="b">
        <f>IF(OR(AND((cs!$B$21&gt;=ns!BI$36),(cs!$B$21&lt;=ns!BI$37)),cs!$B$21=""),TRUE(),IF(OR(AND((cs!$B$21&gt;=ns!BI$35),(cs!$B$21&lt;ns!BI$36)),AND((cs!$B$21&lt;=ns!BI$38),(cs!$B$21&gt;ns!BI$37))),"RARE",IF(AND(ISBLANK(ns!BI$35),ISBLANK(ns!BI$36),ISBLANK(ns!BI$37),ISBLANK(ns!BI$38)),"UNK",FALSE())))</f>
        <v>1</v>
      </c>
      <c r="BJ17" s="52" t="b">
        <f>IF(OR(AND((cs!$B$21&gt;=ns!BJ$36),(cs!$B$21&lt;=ns!BJ$37)),cs!$B$21=""),TRUE(),IF(OR(AND((cs!$B$21&gt;=ns!BJ$35),(cs!$B$21&lt;ns!BJ$36)),AND((cs!$B$21&lt;=ns!BJ$38),(cs!$B$21&gt;ns!BJ$37))),"RARE",IF(AND(ISBLANK(ns!BJ$35),ISBLANK(ns!BJ$36),ISBLANK(ns!BJ$37),ISBLANK(ns!BJ$38)),"UNK",FALSE())))</f>
        <v>1</v>
      </c>
      <c r="BK17" s="52" t="b">
        <f>IF(OR(AND((cs!$B$21&gt;=ns!BK$36),(cs!$B$21&lt;=ns!BK$37)),cs!$B$21=""),TRUE(),IF(OR(AND((cs!$B$21&gt;=ns!BK$35),(cs!$B$21&lt;ns!BK$36)),AND((cs!$B$21&lt;=ns!BK$38),(cs!$B$21&gt;ns!BK$37))),"RARE",IF(AND(ISBLANK(ns!BK$35),ISBLANK(ns!BK$36),ISBLANK(ns!BK$37),ISBLANK(ns!BK$38)),"UNK",FALSE())))</f>
        <v>1</v>
      </c>
    </row>
    <row r="18" spans="1:63" x14ac:dyDescent="0.2">
      <c r="A18" t="s">
        <v>957</v>
      </c>
      <c r="B18" s="52" t="b">
        <f>IF(OR(AND((cs!$B$22&gt;=ns!B$40),(cs!$B$22&lt;=ns!B$41)),cs!$B$22=""),TRUE(),IF(OR(AND((cs!$B$22&gt;=ns!B$39),(cs!$B$22&lt;ns!B$40)),AND((cs!$B$22&lt;=ns!B$42),(cs!$B$22&gt;ns!B$41))),"RARE",IF(AND(ISBLANK(ns!B$39),ISBLANK(ns!B$40),ISBLANK(ns!B$41),ISBLANK(ns!B$42)),"UNK",FALSE())))</f>
        <v>1</v>
      </c>
      <c r="C18" s="52" t="b">
        <f>IF(OR(AND((cs!$B$22&gt;=ns!C$40),(cs!$B$22&lt;=ns!C$41)),cs!$B$22=""),TRUE(),IF(OR(AND((cs!$B$22&gt;=ns!C$39),(cs!$B$22&lt;ns!C$40)),AND((cs!$B$22&lt;=ns!C$42),(cs!$B$22&gt;ns!C$41))),"RARE",IF(AND(ISBLANK(ns!C$39),ISBLANK(ns!C$40),ISBLANK(ns!C$41),ISBLANK(ns!C$42)),"UNK",FALSE())))</f>
        <v>1</v>
      </c>
      <c r="D18" s="52" t="b">
        <f>IF(OR(AND((cs!$B$22&gt;=ns!D$40),(cs!$B$22&lt;=ns!D$41)),cs!$B$22=""),TRUE(),IF(OR(AND((cs!$B$22&gt;=ns!D$39),(cs!$B$22&lt;ns!D$40)),AND((cs!$B$22&lt;=ns!D$42),(cs!$B$22&gt;ns!D$41))),"RARE",IF(AND(ISBLANK(ns!D$39),ISBLANK(ns!D$40),ISBLANK(ns!D$41),ISBLANK(ns!D$42)),"UNK",FALSE())))</f>
        <v>1</v>
      </c>
      <c r="E18" s="52" t="b">
        <f>IF(OR(AND((cs!$B$22&gt;=ns!E$40),(cs!$B$22&lt;=ns!E$41)),cs!$B$22=""),TRUE(),IF(OR(AND((cs!$B$22&gt;=ns!E$39),(cs!$B$22&lt;ns!E$40)),AND((cs!$B$22&lt;=ns!E$42),(cs!$B$22&gt;ns!E$41))),"RARE",IF(AND(ISBLANK(ns!E$39),ISBLANK(ns!E$40),ISBLANK(ns!E$41),ISBLANK(ns!E$42)),"UNK",FALSE())))</f>
        <v>1</v>
      </c>
      <c r="F18" s="52" t="b">
        <f>IF(OR(AND((cs!$B$22&gt;=ns!F$40),(cs!$B$22&lt;=ns!F$41)),cs!$B$22=""),TRUE(),IF(OR(AND((cs!$B$22&gt;=ns!F$39),(cs!$B$22&lt;ns!F$40)),AND((cs!$B$22&lt;=ns!F$42),(cs!$B$22&gt;ns!F$41))),"RARE",IF(AND(ISBLANK(ns!F$39),ISBLANK(ns!F$40),ISBLANK(ns!F$41),ISBLANK(ns!F$42)),"UNK",FALSE())))</f>
        <v>1</v>
      </c>
      <c r="G18" s="52" t="b">
        <f>IF(OR(AND((cs!$B$22&gt;=ns!G$40),(cs!$B$22&lt;=ns!G$41)),cs!$B$22=""),TRUE(),IF(OR(AND((cs!$B$22&gt;=ns!G$39),(cs!$B$22&lt;ns!G$40)),AND((cs!$B$22&lt;=ns!G$42),(cs!$B$22&gt;ns!G$41))),"RARE",IF(AND(ISBLANK(ns!G$39),ISBLANK(ns!G$40),ISBLANK(ns!G$41),ISBLANK(ns!G$42)),"UNK",FALSE())))</f>
        <v>1</v>
      </c>
      <c r="H18" s="52" t="b">
        <f>IF(OR(AND((cs!$B$22&gt;=ns!H$40),(cs!$B$22&lt;=ns!H$41)),cs!$B$22=""),TRUE(),IF(OR(AND((cs!$B$22&gt;=ns!H$39),(cs!$B$22&lt;ns!H$40)),AND((cs!$B$22&lt;=ns!H$42),(cs!$B$22&gt;ns!H$41))),"RARE",IF(AND(ISBLANK(ns!H$39),ISBLANK(ns!H$40),ISBLANK(ns!H$41),ISBLANK(ns!H$42)),"UNK",FALSE())))</f>
        <v>1</v>
      </c>
      <c r="I18" s="52" t="b">
        <f>IF(OR(AND((cs!$B$22&gt;=ns!I$40),(cs!$B$22&lt;=ns!I$41)),cs!$B$22=""),TRUE(),IF(OR(AND((cs!$B$22&gt;=ns!I$39),(cs!$B$22&lt;ns!I$40)),AND((cs!$B$22&lt;=ns!I$42),(cs!$B$22&gt;ns!I$41))),"RARE",IF(AND(ISBLANK(ns!I$39),ISBLANK(ns!I$40),ISBLANK(ns!I$41),ISBLANK(ns!I$42)),"UNK",FALSE())))</f>
        <v>1</v>
      </c>
      <c r="J18" s="52" t="b">
        <f>IF(OR(AND((cs!$B$22&gt;=ns!J$40),(cs!$B$22&lt;=ns!J$41)),cs!$B$22=""),TRUE(),IF(OR(AND((cs!$B$22&gt;=ns!J$39),(cs!$B$22&lt;ns!J$40)),AND((cs!$B$22&lt;=ns!J$42),(cs!$B$22&gt;ns!J$41))),"RARE",IF(AND(ISBLANK(ns!J$39),ISBLANK(ns!J$40),ISBLANK(ns!J$41),ISBLANK(ns!J$42)),"UNK",FALSE())))</f>
        <v>1</v>
      </c>
      <c r="K18" s="52" t="b">
        <f>IF(OR(AND((cs!$B$22&gt;=ns!K$40),(cs!$B$22&lt;=ns!K$41)),cs!$B$22=""),TRUE(),IF(OR(AND((cs!$B$22&gt;=ns!K$39),(cs!$B$22&lt;ns!K$40)),AND((cs!$B$22&lt;=ns!K$42),(cs!$B$22&gt;ns!K$41))),"RARE",IF(AND(ISBLANK(ns!K$39),ISBLANK(ns!K$40),ISBLANK(ns!K$41),ISBLANK(ns!K$42)),"UNK",FALSE())))</f>
        <v>1</v>
      </c>
      <c r="L18" s="52" t="b">
        <f>IF(OR(AND((cs!$B$22&gt;=ns!L$40),(cs!$B$22&lt;=ns!L$41)),cs!$B$22=""),TRUE(),IF(OR(AND((cs!$B$22&gt;=ns!L$39),(cs!$B$22&lt;ns!L$40)),AND((cs!$B$22&lt;=ns!L$42),(cs!$B$22&gt;ns!L$41))),"RARE",IF(AND(ISBLANK(ns!L$39),ISBLANK(ns!L$40),ISBLANK(ns!L$41),ISBLANK(ns!L$42)),"UNK",FALSE())))</f>
        <v>1</v>
      </c>
      <c r="M18" s="52" t="b">
        <f>IF(OR(AND((cs!$B$22&gt;=ns!M$40),(cs!$B$22&lt;=ns!M$41)),cs!$B$22=""),TRUE(),IF(OR(AND((cs!$B$22&gt;=ns!M$39),(cs!$B$22&lt;ns!M$40)),AND((cs!$B$22&lt;=ns!M$42),(cs!$B$22&gt;ns!M$41))),"RARE",IF(AND(ISBLANK(ns!M$39),ISBLANK(ns!M$40),ISBLANK(ns!M$41),ISBLANK(ns!M$42)),"UNK",FALSE())))</f>
        <v>1</v>
      </c>
      <c r="N18" s="52" t="b">
        <f>IF(OR(AND((cs!$B$22&gt;=ns!N$40),(cs!$B$22&lt;=ns!N$41)),cs!$B$22=""),TRUE(),IF(OR(AND((cs!$B$22&gt;=ns!N$39),(cs!$B$22&lt;ns!N$40)),AND((cs!$B$22&lt;=ns!N$42),(cs!$B$22&gt;ns!N$41))),"RARE",IF(AND(ISBLANK(ns!N$39),ISBLANK(ns!N$40),ISBLANK(ns!N$41),ISBLANK(ns!N$42)),"UNK",FALSE())))</f>
        <v>1</v>
      </c>
      <c r="O18" s="52" t="b">
        <f>IF(OR(AND((cs!$B$22&gt;=ns!O$40),(cs!$B$22&lt;=ns!O$41)),cs!$B$22=""),TRUE(),IF(OR(AND((cs!$B$22&gt;=ns!O$39),(cs!$B$22&lt;ns!O$40)),AND((cs!$B$22&lt;=ns!O$42),(cs!$B$22&gt;ns!O$41))),"RARE",IF(AND(ISBLANK(ns!O$39),ISBLANK(ns!O$40),ISBLANK(ns!O$41),ISBLANK(ns!O$42)),"UNK",FALSE())))</f>
        <v>1</v>
      </c>
      <c r="P18" s="52" t="b">
        <f>IF(OR(AND((cs!$B$22&gt;=ns!P$40),(cs!$B$22&lt;=ns!P$41)),cs!$B$22=""),TRUE(),IF(OR(AND((cs!$B$22&gt;=ns!P$39),(cs!$B$22&lt;ns!P$40)),AND((cs!$B$22&lt;=ns!P$42),(cs!$B$22&gt;ns!P$41))),"RARE",IF(AND(ISBLANK(ns!P$39),ISBLANK(ns!P$40),ISBLANK(ns!P$41),ISBLANK(ns!P$42)),"UNK",FALSE())))</f>
        <v>1</v>
      </c>
      <c r="Q18" s="52" t="b">
        <f>IF(OR(AND((cs!$B$22&gt;=ns!Q$40),(cs!$B$22&lt;=ns!Q$41)),cs!$B$22=""),TRUE(),IF(OR(AND((cs!$B$22&gt;=ns!Q$39),(cs!$B$22&lt;ns!Q$40)),AND((cs!$B$22&lt;=ns!Q$42),(cs!$B$22&gt;ns!Q$41))),"RARE",IF(AND(ISBLANK(ns!Q$39),ISBLANK(ns!Q$40),ISBLANK(ns!Q$41),ISBLANK(ns!Q$42)),"UNK",FALSE())))</f>
        <v>1</v>
      </c>
      <c r="R18" s="52" t="b">
        <f>IF(OR(AND((cs!$B$22&gt;=ns!R$40),(cs!$B$22&lt;=ns!R$41)),cs!$B$22=""),TRUE(),IF(OR(AND((cs!$B$22&gt;=ns!R$39),(cs!$B$22&lt;ns!R$40)),AND((cs!$B$22&lt;=ns!R$42),(cs!$B$22&gt;ns!R$41))),"RARE",IF(AND(ISBLANK(ns!R$39),ISBLANK(ns!R$40),ISBLANK(ns!R$41),ISBLANK(ns!R$42)),"UNK",FALSE())))</f>
        <v>1</v>
      </c>
      <c r="S18" s="52" t="b">
        <f>IF(OR(AND((cs!$B$22&gt;=ns!S$40),(cs!$B$22&lt;=ns!S$41)),cs!$B$22=""),TRUE(),IF(OR(AND((cs!$B$22&gt;=ns!S$39),(cs!$B$22&lt;ns!S$40)),AND((cs!$B$22&lt;=ns!S$42),(cs!$B$22&gt;ns!S$41))),"RARE",IF(AND(ISBLANK(ns!S$39),ISBLANK(ns!S$40),ISBLANK(ns!S$41),ISBLANK(ns!S$42)),"UNK",FALSE())))</f>
        <v>1</v>
      </c>
      <c r="T18" s="52" t="b">
        <f>IF(OR(AND((cs!$B$22&gt;=ns!T$40),(cs!$B$22&lt;=ns!T$41)),cs!$B$22=""),TRUE(),IF(OR(AND((cs!$B$22&gt;=ns!T$39),(cs!$B$22&lt;ns!T$40)),AND((cs!$B$22&lt;=ns!T$42),(cs!$B$22&gt;ns!T$41))),"RARE",IF(AND(ISBLANK(ns!T$39),ISBLANK(ns!T$40),ISBLANK(ns!T$41),ISBLANK(ns!T$42)),"UNK",FALSE())))</f>
        <v>1</v>
      </c>
      <c r="U18" s="52" t="b">
        <f>IF(OR(AND((cs!$B$22&gt;=ns!U$40),(cs!$B$22&lt;=ns!U$41)),cs!$B$22=""),TRUE(),IF(OR(AND((cs!$B$22&gt;=ns!U$39),(cs!$B$22&lt;ns!U$40)),AND((cs!$B$22&lt;=ns!U$42),(cs!$B$22&gt;ns!U$41))),"RARE",IF(AND(ISBLANK(ns!U$39),ISBLANK(ns!U$40),ISBLANK(ns!U$41),ISBLANK(ns!U$42)),"UNK",FALSE())))</f>
        <v>1</v>
      </c>
      <c r="V18" s="52" t="b">
        <f>IF(OR(AND((cs!$B$22&gt;=ns!V$40),(cs!$B$22&lt;=ns!V$41)),cs!$B$22=""),TRUE(),IF(OR(AND((cs!$B$22&gt;=ns!V$39),(cs!$B$22&lt;ns!V$40)),AND((cs!$B$22&lt;=ns!V$42),(cs!$B$22&gt;ns!V$41))),"RARE",IF(AND(ISBLANK(ns!V$39),ISBLANK(ns!V$40),ISBLANK(ns!V$41),ISBLANK(ns!V$42)),"UNK",FALSE())))</f>
        <v>1</v>
      </c>
      <c r="W18" s="52" t="b">
        <f>IF(OR(AND((cs!$B$22&gt;=ns!W$40),(cs!$B$22&lt;=ns!W$41)),cs!$B$22=""),TRUE(),IF(OR(AND((cs!$B$22&gt;=ns!W$39),(cs!$B$22&lt;ns!W$40)),AND((cs!$B$22&lt;=ns!W$42),(cs!$B$22&gt;ns!W$41))),"RARE",IF(AND(ISBLANK(ns!W$39),ISBLANK(ns!W$40),ISBLANK(ns!W$41),ISBLANK(ns!W$42)),"UNK",FALSE())))</f>
        <v>1</v>
      </c>
      <c r="X18" s="52" t="b">
        <f>IF(OR(AND((cs!$B$22&gt;=ns!X$40),(cs!$B$22&lt;=ns!X$41)),cs!$B$22=""),TRUE(),IF(OR(AND((cs!$B$22&gt;=ns!X$39),(cs!$B$22&lt;ns!X$40)),AND((cs!$B$22&lt;=ns!X$42),(cs!$B$22&gt;ns!X$41))),"RARE",IF(AND(ISBLANK(ns!X$39),ISBLANK(ns!X$40),ISBLANK(ns!X$41),ISBLANK(ns!X$42)),"UNK",FALSE())))</f>
        <v>1</v>
      </c>
      <c r="Y18" s="52" t="b">
        <f>IF(OR(AND((cs!$B$22&gt;=ns!Y$40),(cs!$B$22&lt;=ns!Y$41)),cs!$B$22=""),TRUE(),IF(OR(AND((cs!$B$22&gt;=ns!Y$39),(cs!$B$22&lt;ns!Y$40)),AND((cs!$B$22&lt;=ns!Y$42),(cs!$B$22&gt;ns!Y$41))),"RARE",IF(AND(ISBLANK(ns!Y$39),ISBLANK(ns!Y$40),ISBLANK(ns!Y$41),ISBLANK(ns!Y$42)),"UNK",FALSE())))</f>
        <v>1</v>
      </c>
      <c r="Z18" s="52" t="b">
        <f>IF(OR(AND((cs!$B$22&gt;=ns!Z$40),(cs!$B$22&lt;=ns!Z$41)),cs!$B$22=""),TRUE(),IF(OR(AND((cs!$B$22&gt;=ns!Z$39),(cs!$B$22&lt;ns!Z$40)),AND((cs!$B$22&lt;=ns!Z$42),(cs!$B$22&gt;ns!Z$41))),"RARE",IF(AND(ISBLANK(ns!Z$39),ISBLANK(ns!Z$40),ISBLANK(ns!Z$41),ISBLANK(ns!Z$42)),"UNK",FALSE())))</f>
        <v>1</v>
      </c>
      <c r="AA18" s="52" t="b">
        <f>IF(OR(AND((cs!$B$22&gt;=ns!AA$40),(cs!$B$22&lt;=ns!AA$41)),cs!$B$22=""),TRUE(),IF(OR(AND((cs!$B$22&gt;=ns!AA$39),(cs!$B$22&lt;ns!AA$40)),AND((cs!$B$22&lt;=ns!AA$42),(cs!$B$22&gt;ns!AA$41))),"RARE",IF(AND(ISBLANK(ns!AA$39),ISBLANK(ns!AA$40),ISBLANK(ns!AA$41),ISBLANK(ns!AA$42)),"UNK",FALSE())))</f>
        <v>1</v>
      </c>
      <c r="AB18" s="52" t="b">
        <f>IF(OR(AND((cs!$B$22&gt;=ns!AB$40),(cs!$B$22&lt;=ns!AB$41)),cs!$B$22=""),TRUE(),IF(OR(AND((cs!$B$22&gt;=ns!AB$39),(cs!$B$22&lt;ns!AB$40)),AND((cs!$B$22&lt;=ns!AB$42),(cs!$B$22&gt;ns!AB$41))),"RARE",IF(AND(ISBLANK(ns!AB$39),ISBLANK(ns!AB$40),ISBLANK(ns!AB$41),ISBLANK(ns!AB$42)),"UNK",FALSE())))</f>
        <v>1</v>
      </c>
      <c r="AC18" s="52" t="b">
        <f>IF(OR(AND((cs!$B$22&gt;=ns!AC$40),(cs!$B$22&lt;=ns!AC$41)),cs!$B$22=""),TRUE(),IF(OR(AND((cs!$B$22&gt;=ns!AC$39),(cs!$B$22&lt;ns!AC$40)),AND((cs!$B$22&lt;=ns!AC$42),(cs!$B$22&gt;ns!AC$41))),"RARE",IF(AND(ISBLANK(ns!AC$39),ISBLANK(ns!AC$40),ISBLANK(ns!AC$41),ISBLANK(ns!AC$42)),"UNK",FALSE())))</f>
        <v>1</v>
      </c>
      <c r="AD18" s="52" t="b">
        <f>IF(OR(AND((cs!$B$22&gt;=ns!AD$40),(cs!$B$22&lt;=ns!AD$41)),cs!$B$22=""),TRUE(),IF(OR(AND((cs!$B$22&gt;=ns!AD$39),(cs!$B$22&lt;ns!AD$40)),AND((cs!$B$22&lt;=ns!AD$42),(cs!$B$22&gt;ns!AD$41))),"RARE",IF(AND(ISBLANK(ns!AD$39),ISBLANK(ns!AD$40),ISBLANK(ns!AD$41),ISBLANK(ns!AD$42)),"UNK",FALSE())))</f>
        <v>1</v>
      </c>
      <c r="AE18" s="52" t="b">
        <f>IF(OR(AND((cs!$B$22&gt;=ns!AE$40),(cs!$B$22&lt;=ns!AE$41)),cs!$B$22=""),TRUE(),IF(OR(AND((cs!$B$22&gt;=ns!AE$39),(cs!$B$22&lt;ns!AE$40)),AND((cs!$B$22&lt;=ns!AE$42),(cs!$B$22&gt;ns!AE$41))),"RARE",IF(AND(ISBLANK(ns!AE$39),ISBLANK(ns!AE$40),ISBLANK(ns!AE$41),ISBLANK(ns!AE$42)),"UNK",FALSE())))</f>
        <v>1</v>
      </c>
      <c r="AF18" s="52" t="b">
        <f>IF(OR(AND((cs!$B$22&gt;=ns!AF$40),(cs!$B$22&lt;=ns!AF$41)),cs!$B$22=""),TRUE(),IF(OR(AND((cs!$B$22&gt;=ns!AF$39),(cs!$B$22&lt;ns!AF$40)),AND((cs!$B$22&lt;=ns!AF$42),(cs!$B$22&gt;ns!AF$41))),"RARE",IF(AND(ISBLANK(ns!AF$39),ISBLANK(ns!AF$40),ISBLANK(ns!AF$41),ISBLANK(ns!AF$42)),"UNK",FALSE())))</f>
        <v>1</v>
      </c>
      <c r="AG18" s="52" t="b">
        <f>IF(OR(AND((cs!$B$22&gt;=ns!AG$40),(cs!$B$22&lt;=ns!AG$41)),cs!$B$22=""),TRUE(),IF(OR(AND((cs!$B$22&gt;=ns!AG$39),(cs!$B$22&lt;ns!AG$40)),AND((cs!$B$22&lt;=ns!AG$42),(cs!$B$22&gt;ns!AG$41))),"RARE",IF(AND(ISBLANK(ns!AG$39),ISBLANK(ns!AG$40),ISBLANK(ns!AG$41),ISBLANK(ns!AG$42)),"UNK",FALSE())))</f>
        <v>1</v>
      </c>
      <c r="AH18" s="52" t="b">
        <f>IF(OR(AND((cs!$B$22&gt;=ns!AH$40),(cs!$B$22&lt;=ns!AH$41)),cs!$B$22=""),TRUE(),IF(OR(AND((cs!$B$22&gt;=ns!AH$39),(cs!$B$22&lt;ns!AH$40)),AND((cs!$B$22&lt;=ns!AH$42),(cs!$B$22&gt;ns!AH$41))),"RARE",IF(AND(ISBLANK(ns!AH$39),ISBLANK(ns!AH$40),ISBLANK(ns!AH$41),ISBLANK(ns!AH$42)),"UNK",FALSE())))</f>
        <v>1</v>
      </c>
      <c r="AI18" s="52" t="b">
        <f>IF(OR(AND((cs!$B$22&gt;=ns!AI$40),(cs!$B$22&lt;=ns!AI$41)),cs!$B$22=""),TRUE(),IF(OR(AND((cs!$B$22&gt;=ns!AI$39),(cs!$B$22&lt;ns!AI$40)),AND((cs!$B$22&lt;=ns!AI$42),(cs!$B$22&gt;ns!AI$41))),"RARE",IF(AND(ISBLANK(ns!AI$39),ISBLANK(ns!AI$40),ISBLANK(ns!AI$41),ISBLANK(ns!AI$42)),"UNK",FALSE())))</f>
        <v>1</v>
      </c>
      <c r="AJ18" s="52" t="b">
        <f>IF(OR(AND((cs!$B$22&gt;=ns!AJ$40),(cs!$B$22&lt;=ns!AJ$41)),cs!$B$22=""),TRUE(),IF(OR(AND((cs!$B$22&gt;=ns!AJ$39),(cs!$B$22&lt;ns!AJ$40)),AND((cs!$B$22&lt;=ns!AJ$42),(cs!$B$22&gt;ns!AJ$41))),"RARE",IF(AND(ISBLANK(ns!AJ$39),ISBLANK(ns!AJ$40),ISBLANK(ns!AJ$41),ISBLANK(ns!AJ$42)),"UNK",FALSE())))</f>
        <v>1</v>
      </c>
      <c r="AK18" s="52" t="b">
        <f>IF(OR(AND((cs!$B$22&gt;=ns!AK$40),(cs!$B$22&lt;=ns!AK$41)),cs!$B$22=""),TRUE(),IF(OR(AND((cs!$B$22&gt;=ns!AK$39),(cs!$B$22&lt;ns!AK$40)),AND((cs!$B$22&lt;=ns!AK$42),(cs!$B$22&gt;ns!AK$41))),"RARE",IF(AND(ISBLANK(ns!AK$39),ISBLANK(ns!AK$40),ISBLANK(ns!AK$41),ISBLANK(ns!AK$42)),"UNK",FALSE())))</f>
        <v>1</v>
      </c>
      <c r="AL18" s="52" t="b">
        <f>IF(OR(AND((cs!$B$22&gt;=ns!AL$40),(cs!$B$22&lt;=ns!AL$41)),cs!$B$22=""),TRUE(),IF(OR(AND((cs!$B$22&gt;=ns!AL$39),(cs!$B$22&lt;ns!AL$40)),AND((cs!$B$22&lt;=ns!AL$42),(cs!$B$22&gt;ns!AL$41))),"RARE",IF(AND(ISBLANK(ns!AL$39),ISBLANK(ns!AL$40),ISBLANK(ns!AL$41),ISBLANK(ns!AL$42)),"UNK",FALSE())))</f>
        <v>1</v>
      </c>
      <c r="AM18" s="52" t="b">
        <f>IF(OR(AND((cs!$B$22&gt;=ns!AM$40),(cs!$B$22&lt;=ns!AM$41)),cs!$B$22=""),TRUE(),IF(OR(AND((cs!$B$22&gt;=ns!AM$39),(cs!$B$22&lt;ns!AM$40)),AND((cs!$B$22&lt;=ns!AM$42),(cs!$B$22&gt;ns!AM$41))),"RARE",IF(AND(ISBLANK(ns!AM$39),ISBLANK(ns!AM$40),ISBLANK(ns!AM$41),ISBLANK(ns!AM$42)),"UNK",FALSE())))</f>
        <v>1</v>
      </c>
      <c r="AN18" s="52" t="b">
        <f>IF(OR(AND((cs!$B$22&gt;=ns!AN$40),(cs!$B$22&lt;=ns!AN$41)),cs!$B$22=""),TRUE(),IF(OR(AND((cs!$B$22&gt;=ns!AN$39),(cs!$B$22&lt;ns!AN$40)),AND((cs!$B$22&lt;=ns!AN$42),(cs!$B$22&gt;ns!AN$41))),"RARE",IF(AND(ISBLANK(ns!AN$39),ISBLANK(ns!AN$40),ISBLANK(ns!AN$41),ISBLANK(ns!AN$42)),"UNK",FALSE())))</f>
        <v>1</v>
      </c>
      <c r="AO18" s="52" t="b">
        <f>IF(OR(AND((cs!$B$22&gt;=ns!AO$40),(cs!$B$22&lt;=ns!AO$41)),cs!$B$22=""),TRUE(),IF(OR(AND((cs!$B$22&gt;=ns!AO$39),(cs!$B$22&lt;ns!AO$40)),AND((cs!$B$22&lt;=ns!AO$42),(cs!$B$22&gt;ns!AO$41))),"RARE",IF(AND(ISBLANK(ns!AO$39),ISBLANK(ns!AO$40),ISBLANK(ns!AO$41),ISBLANK(ns!AO$42)),"UNK",FALSE())))</f>
        <v>1</v>
      </c>
      <c r="AP18" s="52" t="b">
        <f>IF(OR(AND((cs!$B$22&gt;=ns!AP$40),(cs!$B$22&lt;=ns!AP$41)),cs!$B$22=""),TRUE(),IF(OR(AND((cs!$B$22&gt;=ns!AP$39),(cs!$B$22&lt;ns!AP$40)),AND((cs!$B$22&lt;=ns!AP$42),(cs!$B$22&gt;ns!AP$41))),"RARE",IF(AND(ISBLANK(ns!AP$39),ISBLANK(ns!AP$40),ISBLANK(ns!AP$41),ISBLANK(ns!AP$42)),"UNK",FALSE())))</f>
        <v>1</v>
      </c>
      <c r="AQ18" s="52" t="b">
        <f>IF(OR(AND((cs!$B$22&gt;=ns!AQ$40),(cs!$B$22&lt;=ns!AQ$41)),cs!$B$22=""),TRUE(),IF(OR(AND((cs!$B$22&gt;=ns!AQ$39),(cs!$B$22&lt;ns!AQ$40)),AND((cs!$B$22&lt;=ns!AQ$42),(cs!$B$22&gt;ns!AQ$41))),"RARE",IF(AND(ISBLANK(ns!AQ$39),ISBLANK(ns!AQ$40),ISBLANK(ns!AQ$41),ISBLANK(ns!AQ$42)),"UNK",FALSE())))</f>
        <v>1</v>
      </c>
      <c r="AR18" s="52" t="b">
        <f>IF(OR(AND((cs!$B$22&gt;=ns!AR$40),(cs!$B$22&lt;=ns!AR$41)),cs!$B$22=""),TRUE(),IF(OR(AND((cs!$B$22&gt;=ns!AR$39),(cs!$B$22&lt;ns!AR$40)),AND((cs!$B$22&lt;=ns!AR$42),(cs!$B$22&gt;ns!AR$41))),"RARE",IF(AND(ISBLANK(ns!AR$39),ISBLANK(ns!AR$40),ISBLANK(ns!AR$41),ISBLANK(ns!AR$42)),"UNK",FALSE())))</f>
        <v>1</v>
      </c>
      <c r="AS18" s="52" t="b">
        <f>IF(OR(AND((cs!$B$22&gt;=ns!AS$40),(cs!$B$22&lt;=ns!AS$41)),cs!$B$22=""),TRUE(),IF(OR(AND((cs!$B$22&gt;=ns!AS$39),(cs!$B$22&lt;ns!AS$40)),AND((cs!$B$22&lt;=ns!AS$42),(cs!$B$22&gt;ns!AS$41))),"RARE",IF(AND(ISBLANK(ns!AS$39),ISBLANK(ns!AS$40),ISBLANK(ns!AS$41),ISBLANK(ns!AS$42)),"UNK",FALSE())))</f>
        <v>1</v>
      </c>
      <c r="AT18" s="52" t="b">
        <f>IF(OR(AND((cs!$B$22&gt;=ns!AT$40),(cs!$B$22&lt;=ns!AT$41)),cs!$B$22=""),TRUE(),IF(OR(AND((cs!$B$22&gt;=ns!AT$39),(cs!$B$22&lt;ns!AT$40)),AND((cs!$B$22&lt;=ns!AT$42),(cs!$B$22&gt;ns!AT$41))),"RARE",IF(AND(ISBLANK(ns!AT$39),ISBLANK(ns!AT$40),ISBLANK(ns!AT$41),ISBLANK(ns!AT$42)),"UNK",FALSE())))</f>
        <v>1</v>
      </c>
      <c r="AU18" s="52" t="b">
        <f>IF(OR(AND((cs!$B$22&gt;=ns!AU$40),(cs!$B$22&lt;=ns!AU$41)),cs!$B$22=""),TRUE(),IF(OR(AND((cs!$B$22&gt;=ns!AU$39),(cs!$B$22&lt;ns!AU$40)),AND((cs!$B$22&lt;=ns!AU$42),(cs!$B$22&gt;ns!AU$41))),"RARE",IF(AND(ISBLANK(ns!AU$39),ISBLANK(ns!AU$40),ISBLANK(ns!AU$41),ISBLANK(ns!AU$42)),"UNK",FALSE())))</f>
        <v>1</v>
      </c>
      <c r="AV18" s="52" t="b">
        <f>IF(OR(AND((cs!$B$22&gt;=ns!AV$40),(cs!$B$22&lt;=ns!AV$41)),cs!$B$22=""),TRUE(),IF(OR(AND((cs!$B$22&gt;=ns!AV$39),(cs!$B$22&lt;ns!AV$40)),AND((cs!$B$22&lt;=ns!AV$42),(cs!$B$22&gt;ns!AV$41))),"RARE",IF(AND(ISBLANK(ns!AV$39),ISBLANK(ns!AV$40),ISBLANK(ns!AV$41),ISBLANK(ns!AV$42)),"UNK",FALSE())))</f>
        <v>1</v>
      </c>
      <c r="AW18" s="52" t="b">
        <f>IF(OR(AND((cs!$B$22&gt;=ns!AW$40),(cs!$B$22&lt;=ns!AW$41)),cs!$B$22=""),TRUE(),IF(OR(AND((cs!$B$22&gt;=ns!AW$39),(cs!$B$22&lt;ns!AW$40)),AND((cs!$B$22&lt;=ns!AW$42),(cs!$B$22&gt;ns!AW$41))),"RARE",IF(AND(ISBLANK(ns!AW$39),ISBLANK(ns!AW$40),ISBLANK(ns!AW$41),ISBLANK(ns!AW$42)),"UNK",FALSE())))</f>
        <v>1</v>
      </c>
      <c r="AX18" s="52" t="b">
        <f>IF(OR(AND((cs!$B$22&gt;=ns!AX$40),(cs!$B$22&lt;=ns!AX$41)),cs!$B$22=""),TRUE(),IF(OR(AND((cs!$B$22&gt;=ns!AX$39),(cs!$B$22&lt;ns!AX$40)),AND((cs!$B$22&lt;=ns!AX$42),(cs!$B$22&gt;ns!AX$41))),"RARE",IF(AND(ISBLANK(ns!AX$39),ISBLANK(ns!AX$40),ISBLANK(ns!AX$41),ISBLANK(ns!AX$42)),"UNK",FALSE())))</f>
        <v>1</v>
      </c>
      <c r="AY18" s="52" t="b">
        <f>IF(OR(AND((cs!$B$22&gt;=ns!AY$40),(cs!$B$22&lt;=ns!AY$41)),cs!$B$22=""),TRUE(),IF(OR(AND((cs!$B$22&gt;=ns!AY$39),(cs!$B$22&lt;ns!AY$40)),AND((cs!$B$22&lt;=ns!AY$42),(cs!$B$22&gt;ns!AY$41))),"RARE",IF(AND(ISBLANK(ns!AY$39),ISBLANK(ns!AY$40),ISBLANK(ns!AY$41),ISBLANK(ns!AY$42)),"UNK",FALSE())))</f>
        <v>1</v>
      </c>
      <c r="AZ18" s="52" t="b">
        <f>IF(OR(AND((cs!$B$22&gt;=ns!AZ$40),(cs!$B$22&lt;=ns!AZ$41)),cs!$B$22=""),TRUE(),IF(OR(AND((cs!$B$22&gt;=ns!AZ$39),(cs!$B$22&lt;ns!AZ$40)),AND((cs!$B$22&lt;=ns!AZ$42),(cs!$B$22&gt;ns!AZ$41))),"RARE",IF(AND(ISBLANK(ns!AZ$39),ISBLANK(ns!AZ$40),ISBLANK(ns!AZ$41),ISBLANK(ns!AZ$42)),"UNK",FALSE())))</f>
        <v>1</v>
      </c>
      <c r="BA18" s="52" t="b">
        <f>IF(OR(AND((cs!$B$22&gt;=ns!BA$40),(cs!$B$22&lt;=ns!BA$41)),cs!$B$22=""),TRUE(),IF(OR(AND((cs!$B$22&gt;=ns!BA$39),(cs!$B$22&lt;ns!BA$40)),AND((cs!$B$22&lt;=ns!BA$42),(cs!$B$22&gt;ns!BA$41))),"RARE",IF(AND(ISBLANK(ns!BA$39),ISBLANK(ns!BA$40),ISBLANK(ns!BA$41),ISBLANK(ns!BA$42)),"UNK",FALSE())))</f>
        <v>1</v>
      </c>
      <c r="BB18" s="52" t="b">
        <f>IF(OR(AND((cs!$B$22&gt;=ns!BB$40),(cs!$B$22&lt;=ns!BB$41)),cs!$B$22=""),TRUE(),IF(OR(AND((cs!$B$22&gt;=ns!BB$39),(cs!$B$22&lt;ns!BB$40)),AND((cs!$B$22&lt;=ns!BB$42),(cs!$B$22&gt;ns!BB$41))),"RARE",IF(AND(ISBLANK(ns!BB$39),ISBLANK(ns!BB$40),ISBLANK(ns!BB$41),ISBLANK(ns!BB$42)),"UNK",FALSE())))</f>
        <v>1</v>
      </c>
      <c r="BC18" s="52" t="b">
        <f>IF(OR(AND((cs!$B$22&gt;=ns!BC$40),(cs!$B$22&lt;=ns!BC$41)),cs!$B$22=""),TRUE(),IF(OR(AND((cs!$B$22&gt;=ns!BC$39),(cs!$B$22&lt;ns!BC$40)),AND((cs!$B$22&lt;=ns!BC$42),(cs!$B$22&gt;ns!BC$41))),"RARE",IF(AND(ISBLANK(ns!BC$39),ISBLANK(ns!BC$40),ISBLANK(ns!BC$41),ISBLANK(ns!BC$42)),"UNK",FALSE())))</f>
        <v>1</v>
      </c>
      <c r="BD18" s="52" t="b">
        <f>IF(OR(AND((cs!$B$22&gt;=ns!BD$40),(cs!$B$22&lt;=ns!BD$41)),cs!$B$22=""),TRUE(),IF(OR(AND((cs!$B$22&gt;=ns!BD$39),(cs!$B$22&lt;ns!BD$40)),AND((cs!$B$22&lt;=ns!BD$42),(cs!$B$22&gt;ns!BD$41))),"RARE",IF(AND(ISBLANK(ns!BD$39),ISBLANK(ns!BD$40),ISBLANK(ns!BD$41),ISBLANK(ns!BD$42)),"UNK",FALSE())))</f>
        <v>1</v>
      </c>
      <c r="BE18" s="52" t="b">
        <f>IF(OR(AND((cs!$B$22&gt;=ns!BE$40),(cs!$B$22&lt;=ns!BE$41)),cs!$B$22=""),TRUE(),IF(OR(AND((cs!$B$22&gt;=ns!BE$39),(cs!$B$22&lt;ns!BE$40)),AND((cs!$B$22&lt;=ns!BE$42),(cs!$B$22&gt;ns!BE$41))),"RARE",IF(AND(ISBLANK(ns!BE$39),ISBLANK(ns!BE$40),ISBLANK(ns!BE$41),ISBLANK(ns!BE$42)),"UNK",FALSE())))</f>
        <v>1</v>
      </c>
      <c r="BF18" s="52" t="b">
        <f>IF(OR(AND((cs!$B$22&gt;=ns!BF$40),(cs!$B$22&lt;=ns!BF$41)),cs!$B$22=""),TRUE(),IF(OR(AND((cs!$B$22&gt;=ns!BF$39),(cs!$B$22&lt;ns!BF$40)),AND((cs!$B$22&lt;=ns!BF$42),(cs!$B$22&gt;ns!BF$41))),"RARE",IF(AND(ISBLANK(ns!BF$39),ISBLANK(ns!BF$40),ISBLANK(ns!BF$41),ISBLANK(ns!BF$42)),"UNK",FALSE())))</f>
        <v>1</v>
      </c>
      <c r="BG18" s="52" t="b">
        <f>IF(OR(AND((cs!$B$22&gt;=ns!BG$40),(cs!$B$22&lt;=ns!BG$41)),cs!$B$22=""),TRUE(),IF(OR(AND((cs!$B$22&gt;=ns!BG$39),(cs!$B$22&lt;ns!BG$40)),AND((cs!$B$22&lt;=ns!BG$42),(cs!$B$22&gt;ns!BG$41))),"RARE",IF(AND(ISBLANK(ns!BG$39),ISBLANK(ns!BG$40),ISBLANK(ns!BG$41),ISBLANK(ns!BG$42)),"UNK",FALSE())))</f>
        <v>1</v>
      </c>
      <c r="BH18" s="52" t="b">
        <f>IF(OR(AND((cs!$B$22&gt;=ns!BH$40),(cs!$B$22&lt;=ns!BH$41)),cs!$B$22=""),TRUE(),IF(OR(AND((cs!$B$22&gt;=ns!BH$39),(cs!$B$22&lt;ns!BH$40)),AND((cs!$B$22&lt;=ns!BH$42),(cs!$B$22&gt;ns!BH$41))),"RARE",IF(AND(ISBLANK(ns!BH$39),ISBLANK(ns!BH$40),ISBLANK(ns!BH$41),ISBLANK(ns!BH$42)),"UNK",FALSE())))</f>
        <v>1</v>
      </c>
      <c r="BI18" s="52" t="b">
        <f>IF(OR(AND((cs!$B$22&gt;=ns!BI$40),(cs!$B$22&lt;=ns!BI$41)),cs!$B$22=""),TRUE(),IF(OR(AND((cs!$B$22&gt;=ns!BI$39),(cs!$B$22&lt;ns!BI$40)),AND((cs!$B$22&lt;=ns!BI$42),(cs!$B$22&gt;ns!BI$41))),"RARE",IF(AND(ISBLANK(ns!BI$39),ISBLANK(ns!BI$40),ISBLANK(ns!BI$41),ISBLANK(ns!BI$42)),"UNK",FALSE())))</f>
        <v>1</v>
      </c>
      <c r="BJ18" s="52" t="b">
        <f>IF(OR(AND((cs!$B$22&gt;=ns!BJ$40),(cs!$B$22&lt;=ns!BJ$41)),cs!$B$22=""),TRUE(),IF(OR(AND((cs!$B$22&gt;=ns!BJ$39),(cs!$B$22&lt;ns!BJ$40)),AND((cs!$B$22&lt;=ns!BJ$42),(cs!$B$22&gt;ns!BJ$41))),"RARE",IF(AND(ISBLANK(ns!BJ$39),ISBLANK(ns!BJ$40),ISBLANK(ns!BJ$41),ISBLANK(ns!BJ$42)),"UNK",FALSE())))</f>
        <v>1</v>
      </c>
      <c r="BK18" s="52" t="b">
        <f>IF(OR(AND((cs!$B$22&gt;=ns!BK$40),(cs!$B$22&lt;=ns!BK$41)),cs!$B$22=""),TRUE(),IF(OR(AND((cs!$B$22&gt;=ns!BK$39),(cs!$B$22&lt;ns!BK$40)),AND((cs!$B$22&lt;=ns!BK$42),(cs!$B$22&gt;ns!BK$41))),"RARE",IF(AND(ISBLANK(ns!BK$39),ISBLANK(ns!BK$40),ISBLANK(ns!BK$41),ISBLANK(ns!BK$42)),"UNK",FALSE())))</f>
        <v>1</v>
      </c>
    </row>
    <row r="19" spans="1:63" x14ac:dyDescent="0.2">
      <c r="A19" t="s">
        <v>958</v>
      </c>
      <c r="B19" s="52" t="b">
        <f>IF(OR(AND((cs!$B$23&gt;=ns!B$44),(cs!$B$23&lt;=ns!B$45)),cs!$B$23=""),TRUE(),IF(OR(AND((cs!$B$23&gt;=ns!B$43),(cs!$B$23&lt;ns!B$44)),AND((cs!$B$23&lt;=ns!B$46),(cs!$B$23&gt;ns!B$45))),"RARE",IF(AND(ISBLANK(ns!B$43),ISBLANK(ns!B$44),ISBLANK(ns!B$45),ISBLANK(ns!B$46)),"UNK",FALSE())))</f>
        <v>1</v>
      </c>
      <c r="C19" s="52" t="b">
        <f>IF(OR(AND((cs!$B$23&gt;=ns!C$44),(cs!$B$23&lt;=ns!C$45)),cs!$B$23=""),TRUE(),IF(OR(AND((cs!$B$23&gt;=ns!C$43),(cs!$B$23&lt;ns!C$44)),AND((cs!$B$23&lt;=ns!C$46),(cs!$B$23&gt;ns!C$45))),"RARE",IF(AND(ISBLANK(ns!C$43),ISBLANK(ns!C$44),ISBLANK(ns!C$45),ISBLANK(ns!C$46)),"UNK",FALSE())))</f>
        <v>1</v>
      </c>
      <c r="D19" s="52" t="b">
        <f>IF(OR(AND((cs!$B$23&gt;=ns!D$44),(cs!$B$23&lt;=ns!D$45)),cs!$B$23=""),TRUE(),IF(OR(AND((cs!$B$23&gt;=ns!D$43),(cs!$B$23&lt;ns!D$44)),AND((cs!$B$23&lt;=ns!D$46),(cs!$B$23&gt;ns!D$45))),"RARE",IF(AND(ISBLANK(ns!D$43),ISBLANK(ns!D$44),ISBLANK(ns!D$45),ISBLANK(ns!D$46)),"UNK",FALSE())))</f>
        <v>1</v>
      </c>
      <c r="E19" s="52" t="b">
        <f>IF(OR(AND((cs!$B$23&gt;=ns!E$44),(cs!$B$23&lt;=ns!E$45)),cs!$B$23=""),TRUE(),IF(OR(AND((cs!$B$23&gt;=ns!E$43),(cs!$B$23&lt;ns!E$44)),AND((cs!$B$23&lt;=ns!E$46),(cs!$B$23&gt;ns!E$45))),"RARE",IF(AND(ISBLANK(ns!E$43),ISBLANK(ns!E$44),ISBLANK(ns!E$45),ISBLANK(ns!E$46)),"UNK",FALSE())))</f>
        <v>1</v>
      </c>
      <c r="F19" s="52" t="b">
        <f>IF(OR(AND((cs!$B$23&gt;=ns!F$44),(cs!$B$23&lt;=ns!F$45)),cs!$B$23=""),TRUE(),IF(OR(AND((cs!$B$23&gt;=ns!F$43),(cs!$B$23&lt;ns!F$44)),AND((cs!$B$23&lt;=ns!F$46),(cs!$B$23&gt;ns!F$45))),"RARE",IF(AND(ISBLANK(ns!F$43),ISBLANK(ns!F$44),ISBLANK(ns!F$45),ISBLANK(ns!F$46)),"UNK",FALSE())))</f>
        <v>1</v>
      </c>
      <c r="G19" s="52" t="b">
        <f>IF(OR(AND((cs!$B$23&gt;=ns!G$44),(cs!$B$23&lt;=ns!G$45)),cs!$B$23=""),TRUE(),IF(OR(AND((cs!$B$23&gt;=ns!G$43),(cs!$B$23&lt;ns!G$44)),AND((cs!$B$23&lt;=ns!G$46),(cs!$B$23&gt;ns!G$45))),"RARE",IF(AND(ISBLANK(ns!G$43),ISBLANK(ns!G$44),ISBLANK(ns!G$45),ISBLANK(ns!G$46)),"UNK",FALSE())))</f>
        <v>1</v>
      </c>
      <c r="H19" s="52" t="b">
        <f>IF(OR(AND((cs!$B$23&gt;=ns!H$44),(cs!$B$23&lt;=ns!H$45)),cs!$B$23=""),TRUE(),IF(OR(AND((cs!$B$23&gt;=ns!H$43),(cs!$B$23&lt;ns!H$44)),AND((cs!$B$23&lt;=ns!H$46),(cs!$B$23&gt;ns!H$45))),"RARE",IF(AND(ISBLANK(ns!H$43),ISBLANK(ns!H$44),ISBLANK(ns!H$45),ISBLANK(ns!H$46)),"UNK",FALSE())))</f>
        <v>1</v>
      </c>
      <c r="I19" s="52" t="b">
        <f>IF(OR(AND((cs!$B$23&gt;=ns!I$44),(cs!$B$23&lt;=ns!I$45)),cs!$B$23=""),TRUE(),IF(OR(AND((cs!$B$23&gt;=ns!I$43),(cs!$B$23&lt;ns!I$44)),AND((cs!$B$23&lt;=ns!I$46),(cs!$B$23&gt;ns!I$45))),"RARE",IF(AND(ISBLANK(ns!I$43),ISBLANK(ns!I$44),ISBLANK(ns!I$45),ISBLANK(ns!I$46)),"UNK",FALSE())))</f>
        <v>1</v>
      </c>
      <c r="J19" s="52" t="b">
        <f>IF(OR(AND((cs!$B$23&gt;=ns!J$44),(cs!$B$23&lt;=ns!J$45)),cs!$B$23=""),TRUE(),IF(OR(AND((cs!$B$23&gt;=ns!J$43),(cs!$B$23&lt;ns!J$44)),AND((cs!$B$23&lt;=ns!J$46),(cs!$B$23&gt;ns!J$45))),"RARE",IF(AND(ISBLANK(ns!J$43),ISBLANK(ns!J$44),ISBLANK(ns!J$45),ISBLANK(ns!J$46)),"UNK",FALSE())))</f>
        <v>1</v>
      </c>
      <c r="K19" s="52" t="b">
        <f>IF(OR(AND((cs!$B$23&gt;=ns!K$44),(cs!$B$23&lt;=ns!K$45)),cs!$B$23=""),TRUE(),IF(OR(AND((cs!$B$23&gt;=ns!K$43),(cs!$B$23&lt;ns!K$44)),AND((cs!$B$23&lt;=ns!K$46),(cs!$B$23&gt;ns!K$45))),"RARE",IF(AND(ISBLANK(ns!K$43),ISBLANK(ns!K$44),ISBLANK(ns!K$45),ISBLANK(ns!K$46)),"UNK",FALSE())))</f>
        <v>1</v>
      </c>
      <c r="L19" s="52" t="b">
        <f>IF(OR(AND((cs!$B$23&gt;=ns!L$44),(cs!$B$23&lt;=ns!L$45)),cs!$B$23=""),TRUE(),IF(OR(AND((cs!$B$23&gt;=ns!L$43),(cs!$B$23&lt;ns!L$44)),AND((cs!$B$23&lt;=ns!L$46),(cs!$B$23&gt;ns!L$45))),"RARE",IF(AND(ISBLANK(ns!L$43),ISBLANK(ns!L$44),ISBLANK(ns!L$45),ISBLANK(ns!L$46)),"UNK",FALSE())))</f>
        <v>1</v>
      </c>
      <c r="M19" s="52" t="b">
        <f>IF(OR(AND((cs!$B$23&gt;=ns!M$44),(cs!$B$23&lt;=ns!M$45)),cs!$B$23=""),TRUE(),IF(OR(AND((cs!$B$23&gt;=ns!M$43),(cs!$B$23&lt;ns!M$44)),AND((cs!$B$23&lt;=ns!M$46),(cs!$B$23&gt;ns!M$45))),"RARE",IF(AND(ISBLANK(ns!M$43),ISBLANK(ns!M$44),ISBLANK(ns!M$45),ISBLANK(ns!M$46)),"UNK",FALSE())))</f>
        <v>1</v>
      </c>
      <c r="N19" s="52" t="b">
        <f>IF(OR(AND((cs!$B$23&gt;=ns!N$44),(cs!$B$23&lt;=ns!N$45)),cs!$B$23=""),TRUE(),IF(OR(AND((cs!$B$23&gt;=ns!N$43),(cs!$B$23&lt;ns!N$44)),AND((cs!$B$23&lt;=ns!N$46),(cs!$B$23&gt;ns!N$45))),"RARE",IF(AND(ISBLANK(ns!N$43),ISBLANK(ns!N$44),ISBLANK(ns!N$45),ISBLANK(ns!N$46)),"UNK",FALSE())))</f>
        <v>1</v>
      </c>
      <c r="O19" s="52" t="b">
        <f>IF(OR(AND((cs!$B$23&gt;=ns!O$44),(cs!$B$23&lt;=ns!O$45)),cs!$B$23=""),TRUE(),IF(OR(AND((cs!$B$23&gt;=ns!O$43),(cs!$B$23&lt;ns!O$44)),AND((cs!$B$23&lt;=ns!O$46),(cs!$B$23&gt;ns!O$45))),"RARE",IF(AND(ISBLANK(ns!O$43),ISBLANK(ns!O$44),ISBLANK(ns!O$45),ISBLANK(ns!O$46)),"UNK",FALSE())))</f>
        <v>1</v>
      </c>
      <c r="P19" s="52" t="b">
        <f>IF(OR(AND((cs!$B$23&gt;=ns!P$44),(cs!$B$23&lt;=ns!P$45)),cs!$B$23=""),TRUE(),IF(OR(AND((cs!$B$23&gt;=ns!P$43),(cs!$B$23&lt;ns!P$44)),AND((cs!$B$23&lt;=ns!P$46),(cs!$B$23&gt;ns!P$45))),"RARE",IF(AND(ISBLANK(ns!P$43),ISBLANK(ns!P$44),ISBLANK(ns!P$45),ISBLANK(ns!P$46)),"UNK",FALSE())))</f>
        <v>1</v>
      </c>
      <c r="Q19" s="52" t="b">
        <f>IF(OR(AND((cs!$B$23&gt;=ns!Q$44),(cs!$B$23&lt;=ns!Q$45)),cs!$B$23=""),TRUE(),IF(OR(AND((cs!$B$23&gt;=ns!Q$43),(cs!$B$23&lt;ns!Q$44)),AND((cs!$B$23&lt;=ns!Q$46),(cs!$B$23&gt;ns!Q$45))),"RARE",IF(AND(ISBLANK(ns!Q$43),ISBLANK(ns!Q$44),ISBLANK(ns!Q$45),ISBLANK(ns!Q$46)),"UNK",FALSE())))</f>
        <v>1</v>
      </c>
      <c r="R19" s="52" t="b">
        <f>IF(OR(AND((cs!$B$23&gt;=ns!R$44),(cs!$B$23&lt;=ns!R$45)),cs!$B$23=""),TRUE(),IF(OR(AND((cs!$B$23&gt;=ns!R$43),(cs!$B$23&lt;ns!R$44)),AND((cs!$B$23&lt;=ns!R$46),(cs!$B$23&gt;ns!R$45))),"RARE",IF(AND(ISBLANK(ns!R$43),ISBLANK(ns!R$44),ISBLANK(ns!R$45),ISBLANK(ns!R$46)),"UNK",FALSE())))</f>
        <v>1</v>
      </c>
      <c r="S19" s="52" t="b">
        <f>IF(OR(AND((cs!$B$23&gt;=ns!S$44),(cs!$B$23&lt;=ns!S$45)),cs!$B$23=""),TRUE(),IF(OR(AND((cs!$B$23&gt;=ns!S$43),(cs!$B$23&lt;ns!S$44)),AND((cs!$B$23&lt;=ns!S$46),(cs!$B$23&gt;ns!S$45))),"RARE",IF(AND(ISBLANK(ns!S$43),ISBLANK(ns!S$44),ISBLANK(ns!S$45),ISBLANK(ns!S$46)),"UNK",FALSE())))</f>
        <v>1</v>
      </c>
      <c r="T19" s="52" t="b">
        <f>IF(OR(AND((cs!$B$23&gt;=ns!T$44),(cs!$B$23&lt;=ns!T$45)),cs!$B$23=""),TRUE(),IF(OR(AND((cs!$B$23&gt;=ns!T$43),(cs!$B$23&lt;ns!T$44)),AND((cs!$B$23&lt;=ns!T$46),(cs!$B$23&gt;ns!T$45))),"RARE",IF(AND(ISBLANK(ns!T$43),ISBLANK(ns!T$44),ISBLANK(ns!T$45),ISBLANK(ns!T$46)),"UNK",FALSE())))</f>
        <v>1</v>
      </c>
      <c r="U19" s="52" t="b">
        <f>IF(OR(AND((cs!$B$23&gt;=ns!U$44),(cs!$B$23&lt;=ns!U$45)),cs!$B$23=""),TRUE(),IF(OR(AND((cs!$B$23&gt;=ns!U$43),(cs!$B$23&lt;ns!U$44)),AND((cs!$B$23&lt;=ns!U$46),(cs!$B$23&gt;ns!U$45))),"RARE",IF(AND(ISBLANK(ns!U$43),ISBLANK(ns!U$44),ISBLANK(ns!U$45),ISBLANK(ns!U$46)),"UNK",FALSE())))</f>
        <v>1</v>
      </c>
      <c r="V19" s="52" t="b">
        <f>IF(OR(AND((cs!$B$23&gt;=ns!V$44),(cs!$B$23&lt;=ns!V$45)),cs!$B$23=""),TRUE(),IF(OR(AND((cs!$B$23&gt;=ns!V$43),(cs!$B$23&lt;ns!V$44)),AND((cs!$B$23&lt;=ns!V$46),(cs!$B$23&gt;ns!V$45))),"RARE",IF(AND(ISBLANK(ns!V$43),ISBLANK(ns!V$44),ISBLANK(ns!V$45),ISBLANK(ns!V$46)),"UNK",FALSE())))</f>
        <v>1</v>
      </c>
      <c r="W19" s="52" t="b">
        <f>IF(OR(AND((cs!$B$23&gt;=ns!W$44),(cs!$B$23&lt;=ns!W$45)),cs!$B$23=""),TRUE(),IF(OR(AND((cs!$B$23&gt;=ns!W$43),(cs!$B$23&lt;ns!W$44)),AND((cs!$B$23&lt;=ns!W$46),(cs!$B$23&gt;ns!W$45))),"RARE",IF(AND(ISBLANK(ns!W$43),ISBLANK(ns!W$44),ISBLANK(ns!W$45),ISBLANK(ns!W$46)),"UNK",FALSE())))</f>
        <v>1</v>
      </c>
      <c r="X19" s="52" t="b">
        <f>IF(OR(AND((cs!$B$23&gt;=ns!X$44),(cs!$B$23&lt;=ns!X$45)),cs!$B$23=""),TRUE(),IF(OR(AND((cs!$B$23&gt;=ns!X$43),(cs!$B$23&lt;ns!X$44)),AND((cs!$B$23&lt;=ns!X$46),(cs!$B$23&gt;ns!X$45))),"RARE",IF(AND(ISBLANK(ns!X$43),ISBLANK(ns!X$44),ISBLANK(ns!X$45),ISBLANK(ns!X$46)),"UNK",FALSE())))</f>
        <v>1</v>
      </c>
      <c r="Y19" s="52" t="b">
        <f>IF(OR(AND((cs!$B$23&gt;=ns!Y$44),(cs!$B$23&lt;=ns!Y$45)),cs!$B$23=""),TRUE(),IF(OR(AND((cs!$B$23&gt;=ns!Y$43),(cs!$B$23&lt;ns!Y$44)),AND((cs!$B$23&lt;=ns!Y$46),(cs!$B$23&gt;ns!Y$45))),"RARE",IF(AND(ISBLANK(ns!Y$43),ISBLANK(ns!Y$44),ISBLANK(ns!Y$45),ISBLANK(ns!Y$46)),"UNK",FALSE())))</f>
        <v>1</v>
      </c>
      <c r="Z19" s="52" t="b">
        <f>IF(OR(AND((cs!$B$23&gt;=ns!Z$44),(cs!$B$23&lt;=ns!Z$45)),cs!$B$23=""),TRUE(),IF(OR(AND((cs!$B$23&gt;=ns!Z$43),(cs!$B$23&lt;ns!Z$44)),AND((cs!$B$23&lt;=ns!Z$46),(cs!$B$23&gt;ns!Z$45))),"RARE",IF(AND(ISBLANK(ns!Z$43),ISBLANK(ns!Z$44),ISBLANK(ns!Z$45),ISBLANK(ns!Z$46)),"UNK",FALSE())))</f>
        <v>1</v>
      </c>
      <c r="AA19" s="52" t="b">
        <f>IF(OR(AND((cs!$B$23&gt;=ns!AA$44),(cs!$B$23&lt;=ns!AA$45)),cs!$B$23=""),TRUE(),IF(OR(AND((cs!$B$23&gt;=ns!AA$43),(cs!$B$23&lt;ns!AA$44)),AND((cs!$B$23&lt;=ns!AA$46),(cs!$B$23&gt;ns!AA$45))),"RARE",IF(AND(ISBLANK(ns!AA$43),ISBLANK(ns!AA$44),ISBLANK(ns!AA$45),ISBLANK(ns!AA$46)),"UNK",FALSE())))</f>
        <v>1</v>
      </c>
      <c r="AB19" s="52" t="b">
        <f>IF(OR(AND((cs!$B$23&gt;=ns!AB$44),(cs!$B$23&lt;=ns!AB$45)),cs!$B$23=""),TRUE(),IF(OR(AND((cs!$B$23&gt;=ns!AB$43),(cs!$B$23&lt;ns!AB$44)),AND((cs!$B$23&lt;=ns!AB$46),(cs!$B$23&gt;ns!AB$45))),"RARE",IF(AND(ISBLANK(ns!AB$43),ISBLANK(ns!AB$44),ISBLANK(ns!AB$45),ISBLANK(ns!AB$46)),"UNK",FALSE())))</f>
        <v>1</v>
      </c>
      <c r="AC19" s="52" t="b">
        <f>IF(OR(AND((cs!$B$23&gt;=ns!AC$44),(cs!$B$23&lt;=ns!AC$45)),cs!$B$23=""),TRUE(),IF(OR(AND((cs!$B$23&gt;=ns!AC$43),(cs!$B$23&lt;ns!AC$44)),AND((cs!$B$23&lt;=ns!AC$46),(cs!$B$23&gt;ns!AC$45))),"RARE",IF(AND(ISBLANK(ns!AC$43),ISBLANK(ns!AC$44),ISBLANK(ns!AC$45),ISBLANK(ns!AC$46)),"UNK",FALSE())))</f>
        <v>1</v>
      </c>
      <c r="AD19" s="52" t="b">
        <f>IF(OR(AND((cs!$B$23&gt;=ns!AD$44),(cs!$B$23&lt;=ns!AD$45)),cs!$B$23=""),TRUE(),IF(OR(AND((cs!$B$23&gt;=ns!AD$43),(cs!$B$23&lt;ns!AD$44)),AND((cs!$B$23&lt;=ns!AD$46),(cs!$B$23&gt;ns!AD$45))),"RARE",IF(AND(ISBLANK(ns!AD$43),ISBLANK(ns!AD$44),ISBLANK(ns!AD$45),ISBLANK(ns!AD$46)),"UNK",FALSE())))</f>
        <v>1</v>
      </c>
      <c r="AE19" s="52" t="b">
        <f>IF(OR(AND((cs!$B$23&gt;=ns!AE$44),(cs!$B$23&lt;=ns!AE$45)),cs!$B$23=""),TRUE(),IF(OR(AND((cs!$B$23&gt;=ns!AE$43),(cs!$B$23&lt;ns!AE$44)),AND((cs!$B$23&lt;=ns!AE$46),(cs!$B$23&gt;ns!AE$45))),"RARE",IF(AND(ISBLANK(ns!AE$43),ISBLANK(ns!AE$44),ISBLANK(ns!AE$45),ISBLANK(ns!AE$46)),"UNK",FALSE())))</f>
        <v>1</v>
      </c>
      <c r="AF19" s="52" t="b">
        <f>IF(OR(AND((cs!$B$23&gt;=ns!AF$44),(cs!$B$23&lt;=ns!AF$45)),cs!$B$23=""),TRUE(),IF(OR(AND((cs!$B$23&gt;=ns!AF$43),(cs!$B$23&lt;ns!AF$44)),AND((cs!$B$23&lt;=ns!AF$46),(cs!$B$23&gt;ns!AF$45))),"RARE",IF(AND(ISBLANK(ns!AF$43),ISBLANK(ns!AF$44),ISBLANK(ns!AF$45),ISBLANK(ns!AF$46)),"UNK",FALSE())))</f>
        <v>1</v>
      </c>
      <c r="AG19" s="52" t="b">
        <f>IF(OR(AND((cs!$B$23&gt;=ns!AG$44),(cs!$B$23&lt;=ns!AG$45)),cs!$B$23=""),TRUE(),IF(OR(AND((cs!$B$23&gt;=ns!AG$43),(cs!$B$23&lt;ns!AG$44)),AND((cs!$B$23&lt;=ns!AG$46),(cs!$B$23&gt;ns!AG$45))),"RARE",IF(AND(ISBLANK(ns!AG$43),ISBLANK(ns!AG$44),ISBLANK(ns!AG$45),ISBLANK(ns!AG$46)),"UNK",FALSE())))</f>
        <v>1</v>
      </c>
      <c r="AH19" s="52" t="b">
        <f>IF(OR(AND((cs!$B$23&gt;=ns!AH$44),(cs!$B$23&lt;=ns!AH$45)),cs!$B$23=""),TRUE(),IF(OR(AND((cs!$B$23&gt;=ns!AH$43),(cs!$B$23&lt;ns!AH$44)),AND((cs!$B$23&lt;=ns!AH$46),(cs!$B$23&gt;ns!AH$45))),"RARE",IF(AND(ISBLANK(ns!AH$43),ISBLANK(ns!AH$44),ISBLANK(ns!AH$45),ISBLANK(ns!AH$46)),"UNK",FALSE())))</f>
        <v>1</v>
      </c>
      <c r="AI19" s="52" t="b">
        <f>IF(OR(AND((cs!$B$23&gt;=ns!AI$44),(cs!$B$23&lt;=ns!AI$45)),cs!$B$23=""),TRUE(),IF(OR(AND((cs!$B$23&gt;=ns!AI$43),(cs!$B$23&lt;ns!AI$44)),AND((cs!$B$23&lt;=ns!AI$46),(cs!$B$23&gt;ns!AI$45))),"RARE",IF(AND(ISBLANK(ns!AI$43),ISBLANK(ns!AI$44),ISBLANK(ns!AI$45),ISBLANK(ns!AI$46)),"UNK",FALSE())))</f>
        <v>1</v>
      </c>
      <c r="AJ19" s="52" t="b">
        <f>IF(OR(AND((cs!$B$23&gt;=ns!AJ$44),(cs!$B$23&lt;=ns!AJ$45)),cs!$B$23=""),TRUE(),IF(OR(AND((cs!$B$23&gt;=ns!AJ$43),(cs!$B$23&lt;ns!AJ$44)),AND((cs!$B$23&lt;=ns!AJ$46),(cs!$B$23&gt;ns!AJ$45))),"RARE",IF(AND(ISBLANK(ns!AJ$43),ISBLANK(ns!AJ$44),ISBLANK(ns!AJ$45),ISBLANK(ns!AJ$46)),"UNK",FALSE())))</f>
        <v>1</v>
      </c>
      <c r="AK19" s="52" t="b">
        <f>IF(OR(AND((cs!$B$23&gt;=ns!AK$44),(cs!$B$23&lt;=ns!AK$45)),cs!$B$23=""),TRUE(),IF(OR(AND((cs!$B$23&gt;=ns!AK$43),(cs!$B$23&lt;ns!AK$44)),AND((cs!$B$23&lt;=ns!AK$46),(cs!$B$23&gt;ns!AK$45))),"RARE",IF(AND(ISBLANK(ns!AK$43),ISBLANK(ns!AK$44),ISBLANK(ns!AK$45),ISBLANK(ns!AK$46)),"UNK",FALSE())))</f>
        <v>1</v>
      </c>
      <c r="AL19" s="52" t="b">
        <f>IF(OR(AND((cs!$B$23&gt;=ns!AL$44),(cs!$B$23&lt;=ns!AL$45)),cs!$B$23=""),TRUE(),IF(OR(AND((cs!$B$23&gt;=ns!AL$43),(cs!$B$23&lt;ns!AL$44)),AND((cs!$B$23&lt;=ns!AL$46),(cs!$B$23&gt;ns!AL$45))),"RARE",IF(AND(ISBLANK(ns!AL$43),ISBLANK(ns!AL$44),ISBLANK(ns!AL$45),ISBLANK(ns!AL$46)),"UNK",FALSE())))</f>
        <v>1</v>
      </c>
      <c r="AM19" s="52" t="b">
        <f>IF(OR(AND((cs!$B$23&gt;=ns!AM$44),(cs!$B$23&lt;=ns!AM$45)),cs!$B$23=""),TRUE(),IF(OR(AND((cs!$B$23&gt;=ns!AM$43),(cs!$B$23&lt;ns!AM$44)),AND((cs!$B$23&lt;=ns!AM$46),(cs!$B$23&gt;ns!AM$45))),"RARE",IF(AND(ISBLANK(ns!AM$43),ISBLANK(ns!AM$44),ISBLANK(ns!AM$45),ISBLANK(ns!AM$46)),"UNK",FALSE())))</f>
        <v>1</v>
      </c>
      <c r="AN19" s="52" t="b">
        <f>IF(OR(AND((cs!$B$23&gt;=ns!AN$44),(cs!$B$23&lt;=ns!AN$45)),cs!$B$23=""),TRUE(),IF(OR(AND((cs!$B$23&gt;=ns!AN$43),(cs!$B$23&lt;ns!AN$44)),AND((cs!$B$23&lt;=ns!AN$46),(cs!$B$23&gt;ns!AN$45))),"RARE",IF(AND(ISBLANK(ns!AN$43),ISBLANK(ns!AN$44),ISBLANK(ns!AN$45),ISBLANK(ns!AN$46)),"UNK",FALSE())))</f>
        <v>1</v>
      </c>
      <c r="AO19" s="52" t="b">
        <f>IF(OR(AND((cs!$B$23&gt;=ns!AO$44),(cs!$B$23&lt;=ns!AO$45)),cs!$B$23=""),TRUE(),IF(OR(AND((cs!$B$23&gt;=ns!AO$43),(cs!$B$23&lt;ns!AO$44)),AND((cs!$B$23&lt;=ns!AO$46),(cs!$B$23&gt;ns!AO$45))),"RARE",IF(AND(ISBLANK(ns!AO$43),ISBLANK(ns!AO$44),ISBLANK(ns!AO$45),ISBLANK(ns!AO$46)),"UNK",FALSE())))</f>
        <v>1</v>
      </c>
      <c r="AP19" s="52" t="b">
        <f>IF(OR(AND((cs!$B$23&gt;=ns!AP$44),(cs!$B$23&lt;=ns!AP$45)),cs!$B$23=""),TRUE(),IF(OR(AND((cs!$B$23&gt;=ns!AP$43),(cs!$B$23&lt;ns!AP$44)),AND((cs!$B$23&lt;=ns!AP$46),(cs!$B$23&gt;ns!AP$45))),"RARE",IF(AND(ISBLANK(ns!AP$43),ISBLANK(ns!AP$44),ISBLANK(ns!AP$45),ISBLANK(ns!AP$46)),"UNK",FALSE())))</f>
        <v>1</v>
      </c>
      <c r="AQ19" s="52" t="b">
        <f>IF(OR(AND((cs!$B$23&gt;=ns!AQ$44),(cs!$B$23&lt;=ns!AQ$45)),cs!$B$23=""),TRUE(),IF(OR(AND((cs!$B$23&gt;=ns!AQ$43),(cs!$B$23&lt;ns!AQ$44)),AND((cs!$B$23&lt;=ns!AQ$46),(cs!$B$23&gt;ns!AQ$45))),"RARE",IF(AND(ISBLANK(ns!AQ$43),ISBLANK(ns!AQ$44),ISBLANK(ns!AQ$45),ISBLANK(ns!AQ$46)),"UNK",FALSE())))</f>
        <v>1</v>
      </c>
      <c r="AR19" s="52" t="b">
        <f>IF(OR(AND((cs!$B$23&gt;=ns!AR$44),(cs!$B$23&lt;=ns!AR$45)),cs!$B$23=""),TRUE(),IF(OR(AND((cs!$B$23&gt;=ns!AR$43),(cs!$B$23&lt;ns!AR$44)),AND((cs!$B$23&lt;=ns!AR$46),(cs!$B$23&gt;ns!AR$45))),"RARE",IF(AND(ISBLANK(ns!AR$43),ISBLANK(ns!AR$44),ISBLANK(ns!AR$45),ISBLANK(ns!AR$46)),"UNK",FALSE())))</f>
        <v>1</v>
      </c>
      <c r="AS19" s="52" t="b">
        <f>IF(OR(AND((cs!$B$23&gt;=ns!AS$44),(cs!$B$23&lt;=ns!AS$45)),cs!$B$23=""),TRUE(),IF(OR(AND((cs!$B$23&gt;=ns!AS$43),(cs!$B$23&lt;ns!AS$44)),AND((cs!$B$23&lt;=ns!AS$46),(cs!$B$23&gt;ns!AS$45))),"RARE",IF(AND(ISBLANK(ns!AS$43),ISBLANK(ns!AS$44),ISBLANK(ns!AS$45),ISBLANK(ns!AS$46)),"UNK",FALSE())))</f>
        <v>1</v>
      </c>
      <c r="AT19" s="52" t="b">
        <f>IF(OR(AND((cs!$B$23&gt;=ns!AT$44),(cs!$B$23&lt;=ns!AT$45)),cs!$B$23=""),TRUE(),IF(OR(AND((cs!$B$23&gt;=ns!AT$43),(cs!$B$23&lt;ns!AT$44)),AND((cs!$B$23&lt;=ns!AT$46),(cs!$B$23&gt;ns!AT$45))),"RARE",IF(AND(ISBLANK(ns!AT$43),ISBLANK(ns!AT$44),ISBLANK(ns!AT$45),ISBLANK(ns!AT$46)),"UNK",FALSE())))</f>
        <v>1</v>
      </c>
      <c r="AU19" s="52" t="b">
        <f>IF(OR(AND((cs!$B$23&gt;=ns!AU$44),(cs!$B$23&lt;=ns!AU$45)),cs!$B$23=""),TRUE(),IF(OR(AND((cs!$B$23&gt;=ns!AU$43),(cs!$B$23&lt;ns!AU$44)),AND((cs!$B$23&lt;=ns!AU$46),(cs!$B$23&gt;ns!AU$45))),"RARE",IF(AND(ISBLANK(ns!AU$43),ISBLANK(ns!AU$44),ISBLANK(ns!AU$45),ISBLANK(ns!AU$46)),"UNK",FALSE())))</f>
        <v>1</v>
      </c>
      <c r="AV19" s="52" t="b">
        <f>IF(OR(AND((cs!$B$23&gt;=ns!AV$44),(cs!$B$23&lt;=ns!AV$45)),cs!$B$23=""),TRUE(),IF(OR(AND((cs!$B$23&gt;=ns!AV$43),(cs!$B$23&lt;ns!AV$44)),AND((cs!$B$23&lt;=ns!AV$46),(cs!$B$23&gt;ns!AV$45))),"RARE",IF(AND(ISBLANK(ns!AV$43),ISBLANK(ns!AV$44),ISBLANK(ns!AV$45),ISBLANK(ns!AV$46)),"UNK",FALSE())))</f>
        <v>1</v>
      </c>
      <c r="AW19" s="52" t="b">
        <f>IF(OR(AND((cs!$B$23&gt;=ns!AW$44),(cs!$B$23&lt;=ns!AW$45)),cs!$B$23=""),TRUE(),IF(OR(AND((cs!$B$23&gt;=ns!AW$43),(cs!$B$23&lt;ns!AW$44)),AND((cs!$B$23&lt;=ns!AW$46),(cs!$B$23&gt;ns!AW$45))),"RARE",IF(AND(ISBLANK(ns!AW$43),ISBLANK(ns!AW$44),ISBLANK(ns!AW$45),ISBLANK(ns!AW$46)),"UNK",FALSE())))</f>
        <v>1</v>
      </c>
      <c r="AX19" s="52" t="b">
        <f>IF(OR(AND((cs!$B$23&gt;=ns!AX$44),(cs!$B$23&lt;=ns!AX$45)),cs!$B$23=""),TRUE(),IF(OR(AND((cs!$B$23&gt;=ns!AX$43),(cs!$B$23&lt;ns!AX$44)),AND((cs!$B$23&lt;=ns!AX$46),(cs!$B$23&gt;ns!AX$45))),"RARE",IF(AND(ISBLANK(ns!AX$43),ISBLANK(ns!AX$44),ISBLANK(ns!AX$45),ISBLANK(ns!AX$46)),"UNK",FALSE())))</f>
        <v>1</v>
      </c>
      <c r="AY19" s="52" t="b">
        <f>IF(OR(AND((cs!$B$23&gt;=ns!AY$44),(cs!$B$23&lt;=ns!AY$45)),cs!$B$23=""),TRUE(),IF(OR(AND((cs!$B$23&gt;=ns!AY$43),(cs!$B$23&lt;ns!AY$44)),AND((cs!$B$23&lt;=ns!AY$46),(cs!$B$23&gt;ns!AY$45))),"RARE",IF(AND(ISBLANK(ns!AY$43),ISBLANK(ns!AY$44),ISBLANK(ns!AY$45),ISBLANK(ns!AY$46)),"UNK",FALSE())))</f>
        <v>1</v>
      </c>
      <c r="AZ19" s="52" t="b">
        <f>IF(OR(AND((cs!$B$23&gt;=ns!AZ$44),(cs!$B$23&lt;=ns!AZ$45)),cs!$B$23=""),TRUE(),IF(OR(AND((cs!$B$23&gt;=ns!AZ$43),(cs!$B$23&lt;ns!AZ$44)),AND((cs!$B$23&lt;=ns!AZ$46),(cs!$B$23&gt;ns!AZ$45))),"RARE",IF(AND(ISBLANK(ns!AZ$43),ISBLANK(ns!AZ$44),ISBLANK(ns!AZ$45),ISBLANK(ns!AZ$46)),"UNK",FALSE())))</f>
        <v>1</v>
      </c>
      <c r="BA19" s="52" t="b">
        <f>IF(OR(AND((cs!$B$23&gt;=ns!BA$44),(cs!$B$23&lt;=ns!BA$45)),cs!$B$23=""),TRUE(),IF(OR(AND((cs!$B$23&gt;=ns!BA$43),(cs!$B$23&lt;ns!BA$44)),AND((cs!$B$23&lt;=ns!BA$46),(cs!$B$23&gt;ns!BA$45))),"RARE",IF(AND(ISBLANK(ns!BA$43),ISBLANK(ns!BA$44),ISBLANK(ns!BA$45),ISBLANK(ns!BA$46)),"UNK",FALSE())))</f>
        <v>1</v>
      </c>
      <c r="BB19" s="52" t="b">
        <f>IF(OR(AND((cs!$B$23&gt;=ns!BB$44),(cs!$B$23&lt;=ns!BB$45)),cs!$B$23=""),TRUE(),IF(OR(AND((cs!$B$23&gt;=ns!BB$43),(cs!$B$23&lt;ns!BB$44)),AND((cs!$B$23&lt;=ns!BB$46),(cs!$B$23&gt;ns!BB$45))),"RARE",IF(AND(ISBLANK(ns!BB$43),ISBLANK(ns!BB$44),ISBLANK(ns!BB$45),ISBLANK(ns!BB$46)),"UNK",FALSE())))</f>
        <v>1</v>
      </c>
      <c r="BC19" s="52" t="b">
        <f>IF(OR(AND((cs!$B$23&gt;=ns!BC$44),(cs!$B$23&lt;=ns!BC$45)),cs!$B$23=""),TRUE(),IF(OR(AND((cs!$B$23&gt;=ns!BC$43),(cs!$B$23&lt;ns!BC$44)),AND((cs!$B$23&lt;=ns!BC$46),(cs!$B$23&gt;ns!BC$45))),"RARE",IF(AND(ISBLANK(ns!BC$43),ISBLANK(ns!BC$44),ISBLANK(ns!BC$45),ISBLANK(ns!BC$46)),"UNK",FALSE())))</f>
        <v>1</v>
      </c>
      <c r="BD19" s="52" t="b">
        <f>IF(OR(AND((cs!$B$23&gt;=ns!BD$44),(cs!$B$23&lt;=ns!BD$45)),cs!$B$23=""),TRUE(),IF(OR(AND((cs!$B$23&gt;=ns!BD$43),(cs!$B$23&lt;ns!BD$44)),AND((cs!$B$23&lt;=ns!BD$46),(cs!$B$23&gt;ns!BD$45))),"RARE",IF(AND(ISBLANK(ns!BD$43),ISBLANK(ns!BD$44),ISBLANK(ns!BD$45),ISBLANK(ns!BD$46)),"UNK",FALSE())))</f>
        <v>1</v>
      </c>
      <c r="BE19" s="52" t="b">
        <f>IF(OR(AND((cs!$B$23&gt;=ns!BE$44),(cs!$B$23&lt;=ns!BE$45)),cs!$B$23=""),TRUE(),IF(OR(AND((cs!$B$23&gt;=ns!BE$43),(cs!$B$23&lt;ns!BE$44)),AND((cs!$B$23&lt;=ns!BE$46),(cs!$B$23&gt;ns!BE$45))),"RARE",IF(AND(ISBLANK(ns!BE$43),ISBLANK(ns!BE$44),ISBLANK(ns!BE$45),ISBLANK(ns!BE$46)),"UNK",FALSE())))</f>
        <v>1</v>
      </c>
      <c r="BF19" s="52" t="b">
        <f>IF(OR(AND((cs!$B$23&gt;=ns!BF$44),(cs!$B$23&lt;=ns!BF$45)),cs!$B$23=""),TRUE(),IF(OR(AND((cs!$B$23&gt;=ns!BF$43),(cs!$B$23&lt;ns!BF$44)),AND((cs!$B$23&lt;=ns!BF$46),(cs!$B$23&gt;ns!BF$45))),"RARE",IF(AND(ISBLANK(ns!BF$43),ISBLANK(ns!BF$44),ISBLANK(ns!BF$45),ISBLANK(ns!BF$46)),"UNK",FALSE())))</f>
        <v>1</v>
      </c>
      <c r="BG19" s="52" t="b">
        <f>IF(OR(AND((cs!$B$23&gt;=ns!BG$44),(cs!$B$23&lt;=ns!BG$45)),cs!$B$23=""),TRUE(),IF(OR(AND((cs!$B$23&gt;=ns!BG$43),(cs!$B$23&lt;ns!BG$44)),AND((cs!$B$23&lt;=ns!BG$46),(cs!$B$23&gt;ns!BG$45))),"RARE",IF(AND(ISBLANK(ns!BG$43),ISBLANK(ns!BG$44),ISBLANK(ns!BG$45),ISBLANK(ns!BG$46)),"UNK",FALSE())))</f>
        <v>1</v>
      </c>
      <c r="BH19" s="52" t="b">
        <f>IF(OR(AND((cs!$B$23&gt;=ns!BH$44),(cs!$B$23&lt;=ns!BH$45)),cs!$B$23=""),TRUE(),IF(OR(AND((cs!$B$23&gt;=ns!BH$43),(cs!$B$23&lt;ns!BH$44)),AND((cs!$B$23&lt;=ns!BH$46),(cs!$B$23&gt;ns!BH$45))),"RARE",IF(AND(ISBLANK(ns!BH$43),ISBLANK(ns!BH$44),ISBLANK(ns!BH$45),ISBLANK(ns!BH$46)),"UNK",FALSE())))</f>
        <v>1</v>
      </c>
      <c r="BI19" s="52" t="b">
        <f>IF(OR(AND((cs!$B$23&gt;=ns!BI$44),(cs!$B$23&lt;=ns!BI$45)),cs!$B$23=""),TRUE(),IF(OR(AND((cs!$B$23&gt;=ns!BI$43),(cs!$B$23&lt;ns!BI$44)),AND((cs!$B$23&lt;=ns!BI$46),(cs!$B$23&gt;ns!BI$45))),"RARE",IF(AND(ISBLANK(ns!BI$43),ISBLANK(ns!BI$44),ISBLANK(ns!BI$45),ISBLANK(ns!BI$46)),"UNK",FALSE())))</f>
        <v>1</v>
      </c>
      <c r="BJ19" s="52" t="b">
        <f>IF(OR(AND((cs!$B$23&gt;=ns!BJ$44),(cs!$B$23&lt;=ns!BJ$45)),cs!$B$23=""),TRUE(),IF(OR(AND((cs!$B$23&gt;=ns!BJ$43),(cs!$B$23&lt;ns!BJ$44)),AND((cs!$B$23&lt;=ns!BJ$46),(cs!$B$23&gt;ns!BJ$45))),"RARE",IF(AND(ISBLANK(ns!BJ$43),ISBLANK(ns!BJ$44),ISBLANK(ns!BJ$45),ISBLANK(ns!BJ$46)),"UNK",FALSE())))</f>
        <v>1</v>
      </c>
      <c r="BK19" s="52" t="b">
        <f>IF(OR(AND((cs!$B$23&gt;=ns!BK$44),(cs!$B$23&lt;=ns!BK$45)),cs!$B$23=""),TRUE(),IF(OR(AND((cs!$B$23&gt;=ns!BK$43),(cs!$B$23&lt;ns!BK$44)),AND((cs!$B$23&lt;=ns!BK$46),(cs!$B$23&gt;ns!BK$45))),"RARE",IF(AND(ISBLANK(ns!BK$43),ISBLANK(ns!BK$44),ISBLANK(ns!BK$45),ISBLANK(ns!BK$46)),"UNK",FALSE())))</f>
        <v>1</v>
      </c>
    </row>
    <row r="20" spans="1:63" x14ac:dyDescent="0.2">
      <c r="A20" t="s">
        <v>959</v>
      </c>
      <c r="B20" s="52" t="b">
        <f>IF(OR(AND((cs!$B$24&gt;=ns!B$48),(cs!$B$24&lt;=ns!B$49)),cs!$B$24=""),TRUE(),IF(OR(AND((cs!$B$24&gt;=ns!B$47),(cs!$B$24&lt;ns!B$48)),AND((cs!$B$24&lt;=ns!B$50),(cs!$B$24&gt;ns!B$49))),"RARE",IF(AND(ISBLANK(ns!B$47),ISBLANK(ns!B$48),ISBLANK(ns!B$49),ISBLANK(ns!B$50)),"UNK",FALSE())))</f>
        <v>1</v>
      </c>
      <c r="C20" s="52" t="b">
        <f>IF(OR(AND((cs!$B$24&gt;=ns!C$48),(cs!$B$24&lt;=ns!C$49)),cs!$B$24=""),TRUE(),IF(OR(AND((cs!$B$24&gt;=ns!C$47),(cs!$B$24&lt;ns!C$48)),AND((cs!$B$24&lt;=ns!C$50),(cs!$B$24&gt;ns!C$49))),"RARE",IF(AND(ISBLANK(ns!C$47),ISBLANK(ns!C$48),ISBLANK(ns!C$49),ISBLANK(ns!C$50)),"UNK",FALSE())))</f>
        <v>1</v>
      </c>
      <c r="D20" s="52" t="b">
        <f>IF(OR(AND((cs!$B$24&gt;=ns!D$48),(cs!$B$24&lt;=ns!D$49)),cs!$B$24=""),TRUE(),IF(OR(AND((cs!$B$24&gt;=ns!D$47),(cs!$B$24&lt;ns!D$48)),AND((cs!$B$24&lt;=ns!D$50),(cs!$B$24&gt;ns!D$49))),"RARE",IF(AND(ISBLANK(ns!D$47),ISBLANK(ns!D$48),ISBLANK(ns!D$49),ISBLANK(ns!D$50)),"UNK",FALSE())))</f>
        <v>1</v>
      </c>
      <c r="E20" s="52" t="b">
        <f>IF(OR(AND((cs!$B$24&gt;=ns!E$48),(cs!$B$24&lt;=ns!E$49)),cs!$B$24=""),TRUE(),IF(OR(AND((cs!$B$24&gt;=ns!E$47),(cs!$B$24&lt;ns!E$48)),AND((cs!$B$24&lt;=ns!E$50),(cs!$B$24&gt;ns!E$49))),"RARE",IF(AND(ISBLANK(ns!E$47),ISBLANK(ns!E$48),ISBLANK(ns!E$49),ISBLANK(ns!E$50)),"UNK",FALSE())))</f>
        <v>1</v>
      </c>
      <c r="F20" s="52" t="b">
        <f>IF(OR(AND((cs!$B$24&gt;=ns!F$48),(cs!$B$24&lt;=ns!F$49)),cs!$B$24=""),TRUE(),IF(OR(AND((cs!$B$24&gt;=ns!F$47),(cs!$B$24&lt;ns!F$48)),AND((cs!$B$24&lt;=ns!F$50),(cs!$B$24&gt;ns!F$49))),"RARE",IF(AND(ISBLANK(ns!F$47),ISBLANK(ns!F$48),ISBLANK(ns!F$49),ISBLANK(ns!F$50)),"UNK",FALSE())))</f>
        <v>1</v>
      </c>
      <c r="G20" s="52" t="b">
        <f>IF(OR(AND((cs!$B$24&gt;=ns!G$48),(cs!$B$24&lt;=ns!G$49)),cs!$B$24=""),TRUE(),IF(OR(AND((cs!$B$24&gt;=ns!G$47),(cs!$B$24&lt;ns!G$48)),AND((cs!$B$24&lt;=ns!G$50),(cs!$B$24&gt;ns!G$49))),"RARE",IF(AND(ISBLANK(ns!G$47),ISBLANK(ns!G$48),ISBLANK(ns!G$49),ISBLANK(ns!G$50)),"UNK",FALSE())))</f>
        <v>1</v>
      </c>
      <c r="H20" s="52" t="b">
        <f>IF(OR(AND((cs!$B$24&gt;=ns!H$48),(cs!$B$24&lt;=ns!H$49)),cs!$B$24=""),TRUE(),IF(OR(AND((cs!$B$24&gt;=ns!H$47),(cs!$B$24&lt;ns!H$48)),AND((cs!$B$24&lt;=ns!H$50),(cs!$B$24&gt;ns!H$49))),"RARE",IF(AND(ISBLANK(ns!H$47),ISBLANK(ns!H$48),ISBLANK(ns!H$49),ISBLANK(ns!H$50)),"UNK",FALSE())))</f>
        <v>1</v>
      </c>
      <c r="I20" s="52" t="b">
        <f>IF(OR(AND((cs!$B$24&gt;=ns!I$48),(cs!$B$24&lt;=ns!I$49)),cs!$B$24=""),TRUE(),IF(OR(AND((cs!$B$24&gt;=ns!I$47),(cs!$B$24&lt;ns!I$48)),AND((cs!$B$24&lt;=ns!I$50),(cs!$B$24&gt;ns!I$49))),"RARE",IF(AND(ISBLANK(ns!I$47),ISBLANK(ns!I$48),ISBLANK(ns!I$49),ISBLANK(ns!I$50)),"UNK",FALSE())))</f>
        <v>1</v>
      </c>
      <c r="J20" s="52" t="b">
        <f>IF(OR(AND((cs!$B$24&gt;=ns!J$48),(cs!$B$24&lt;=ns!J$49)),cs!$B$24=""),TRUE(),IF(OR(AND((cs!$B$24&gt;=ns!J$47),(cs!$B$24&lt;ns!J$48)),AND((cs!$B$24&lt;=ns!J$50),(cs!$B$24&gt;ns!J$49))),"RARE",IF(AND(ISBLANK(ns!J$47),ISBLANK(ns!J$48),ISBLANK(ns!J$49),ISBLANK(ns!J$50)),"UNK",FALSE())))</f>
        <v>1</v>
      </c>
      <c r="K20" s="52" t="b">
        <f>IF(OR(AND((cs!$B$24&gt;=ns!K$48),(cs!$B$24&lt;=ns!K$49)),cs!$B$24=""),TRUE(),IF(OR(AND((cs!$B$24&gt;=ns!K$47),(cs!$B$24&lt;ns!K$48)),AND((cs!$B$24&lt;=ns!K$50),(cs!$B$24&gt;ns!K$49))),"RARE",IF(AND(ISBLANK(ns!K$47),ISBLANK(ns!K$48),ISBLANK(ns!K$49),ISBLANK(ns!K$50)),"UNK",FALSE())))</f>
        <v>1</v>
      </c>
      <c r="L20" s="52" t="b">
        <f>IF(OR(AND((cs!$B$24&gt;=ns!L$48),(cs!$B$24&lt;=ns!L$49)),cs!$B$24=""),TRUE(),IF(OR(AND((cs!$B$24&gt;=ns!L$47),(cs!$B$24&lt;ns!L$48)),AND((cs!$B$24&lt;=ns!L$50),(cs!$B$24&gt;ns!L$49))),"RARE",IF(AND(ISBLANK(ns!L$47),ISBLANK(ns!L$48),ISBLANK(ns!L$49),ISBLANK(ns!L$50)),"UNK",FALSE())))</f>
        <v>1</v>
      </c>
      <c r="M20" s="52" t="b">
        <f>IF(OR(AND((cs!$B$24&gt;=ns!M$48),(cs!$B$24&lt;=ns!M$49)),cs!$B$24=""),TRUE(),IF(OR(AND((cs!$B$24&gt;=ns!M$47),(cs!$B$24&lt;ns!M$48)),AND((cs!$B$24&lt;=ns!M$50),(cs!$B$24&gt;ns!M$49))),"RARE",IF(AND(ISBLANK(ns!M$47),ISBLANK(ns!M$48),ISBLANK(ns!M$49),ISBLANK(ns!M$50)),"UNK",FALSE())))</f>
        <v>1</v>
      </c>
      <c r="N20" s="52" t="b">
        <f>IF(OR(AND((cs!$B$24&gt;=ns!N$48),(cs!$B$24&lt;=ns!N$49)),cs!$B$24=""),TRUE(),IF(OR(AND((cs!$B$24&gt;=ns!N$47),(cs!$B$24&lt;ns!N$48)),AND((cs!$B$24&lt;=ns!N$50),(cs!$B$24&gt;ns!N$49))),"RARE",IF(AND(ISBLANK(ns!N$47),ISBLANK(ns!N$48),ISBLANK(ns!N$49),ISBLANK(ns!N$50)),"UNK",FALSE())))</f>
        <v>1</v>
      </c>
      <c r="O20" s="52" t="b">
        <f>IF(OR(AND((cs!$B$24&gt;=ns!O$48),(cs!$B$24&lt;=ns!O$49)),cs!$B$24=""),TRUE(),IF(OR(AND((cs!$B$24&gt;=ns!O$47),(cs!$B$24&lt;ns!O$48)),AND((cs!$B$24&lt;=ns!O$50),(cs!$B$24&gt;ns!O$49))),"RARE",IF(AND(ISBLANK(ns!O$47),ISBLANK(ns!O$48),ISBLANK(ns!O$49),ISBLANK(ns!O$50)),"UNK",FALSE())))</f>
        <v>1</v>
      </c>
      <c r="P20" s="52" t="b">
        <f>IF(OR(AND((cs!$B$24&gt;=ns!P$48),(cs!$B$24&lt;=ns!P$49)),cs!$B$24=""),TRUE(),IF(OR(AND((cs!$B$24&gt;=ns!P$47),(cs!$B$24&lt;ns!P$48)),AND((cs!$B$24&lt;=ns!P$50),(cs!$B$24&gt;ns!P$49))),"RARE",IF(AND(ISBLANK(ns!P$47),ISBLANK(ns!P$48),ISBLANK(ns!P$49),ISBLANK(ns!P$50)),"UNK",FALSE())))</f>
        <v>1</v>
      </c>
      <c r="Q20" s="52" t="b">
        <f>IF(OR(AND((cs!$B$24&gt;=ns!Q$48),(cs!$B$24&lt;=ns!Q$49)),cs!$B$24=""),TRUE(),IF(OR(AND((cs!$B$24&gt;=ns!Q$47),(cs!$B$24&lt;ns!Q$48)),AND((cs!$B$24&lt;=ns!Q$50),(cs!$B$24&gt;ns!Q$49))),"RARE",IF(AND(ISBLANK(ns!Q$47),ISBLANK(ns!Q$48),ISBLANK(ns!Q$49),ISBLANK(ns!Q$50)),"UNK",FALSE())))</f>
        <v>1</v>
      </c>
      <c r="R20" s="52" t="b">
        <f>IF(OR(AND((cs!$B$24&gt;=ns!R$48),(cs!$B$24&lt;=ns!R$49)),cs!$B$24=""),TRUE(),IF(OR(AND((cs!$B$24&gt;=ns!R$47),(cs!$B$24&lt;ns!R$48)),AND((cs!$B$24&lt;=ns!R$50),(cs!$B$24&gt;ns!R$49))),"RARE",IF(AND(ISBLANK(ns!R$47),ISBLANK(ns!R$48),ISBLANK(ns!R$49),ISBLANK(ns!R$50)),"UNK",FALSE())))</f>
        <v>1</v>
      </c>
      <c r="S20" s="52" t="b">
        <f>IF(OR(AND((cs!$B$24&gt;=ns!S$48),(cs!$B$24&lt;=ns!S$49)),cs!$B$24=""),TRUE(),IF(OR(AND((cs!$B$24&gt;=ns!S$47),(cs!$B$24&lt;ns!S$48)),AND((cs!$B$24&lt;=ns!S$50),(cs!$B$24&gt;ns!S$49))),"RARE",IF(AND(ISBLANK(ns!S$47),ISBLANK(ns!S$48),ISBLANK(ns!S$49),ISBLANK(ns!S$50)),"UNK",FALSE())))</f>
        <v>1</v>
      </c>
      <c r="T20" s="52" t="b">
        <f>IF(OR(AND((cs!$B$24&gt;=ns!T$48),(cs!$B$24&lt;=ns!T$49)),cs!$B$24=""),TRUE(),IF(OR(AND((cs!$B$24&gt;=ns!T$47),(cs!$B$24&lt;ns!T$48)),AND((cs!$B$24&lt;=ns!T$50),(cs!$B$24&gt;ns!T$49))),"RARE",IF(AND(ISBLANK(ns!T$47),ISBLANK(ns!T$48),ISBLANK(ns!T$49),ISBLANK(ns!T$50)),"UNK",FALSE())))</f>
        <v>1</v>
      </c>
      <c r="U20" s="52" t="b">
        <f>IF(OR(AND((cs!$B$24&gt;=ns!U$48),(cs!$B$24&lt;=ns!U$49)),cs!$B$24=""),TRUE(),IF(OR(AND((cs!$B$24&gt;=ns!U$47),(cs!$B$24&lt;ns!U$48)),AND((cs!$B$24&lt;=ns!U$50),(cs!$B$24&gt;ns!U$49))),"RARE",IF(AND(ISBLANK(ns!U$47),ISBLANK(ns!U$48),ISBLANK(ns!U$49),ISBLANK(ns!U$50)),"UNK",FALSE())))</f>
        <v>1</v>
      </c>
      <c r="V20" s="52" t="b">
        <f>IF(OR(AND((cs!$B$24&gt;=ns!V$48),(cs!$B$24&lt;=ns!V$49)),cs!$B$24=""),TRUE(),IF(OR(AND((cs!$B$24&gt;=ns!V$47),(cs!$B$24&lt;ns!V$48)),AND((cs!$B$24&lt;=ns!V$50),(cs!$B$24&gt;ns!V$49))),"RARE",IF(AND(ISBLANK(ns!V$47),ISBLANK(ns!V$48),ISBLANK(ns!V$49),ISBLANK(ns!V$50)),"UNK",FALSE())))</f>
        <v>1</v>
      </c>
      <c r="W20" s="52" t="b">
        <f>IF(OR(AND((cs!$B$24&gt;=ns!W$48),(cs!$B$24&lt;=ns!W$49)),cs!$B$24=""),TRUE(),IF(OR(AND((cs!$B$24&gt;=ns!W$47),(cs!$B$24&lt;ns!W$48)),AND((cs!$B$24&lt;=ns!W$50),(cs!$B$24&gt;ns!W$49))),"RARE",IF(AND(ISBLANK(ns!W$47),ISBLANK(ns!W$48),ISBLANK(ns!W$49),ISBLANK(ns!W$50)),"UNK",FALSE())))</f>
        <v>1</v>
      </c>
      <c r="X20" s="52" t="b">
        <f>IF(OR(AND((cs!$B$24&gt;=ns!X$48),(cs!$B$24&lt;=ns!X$49)),cs!$B$24=""),TRUE(),IF(OR(AND((cs!$B$24&gt;=ns!X$47),(cs!$B$24&lt;ns!X$48)),AND((cs!$B$24&lt;=ns!X$50),(cs!$B$24&gt;ns!X$49))),"RARE",IF(AND(ISBLANK(ns!X$47),ISBLANK(ns!X$48),ISBLANK(ns!X$49),ISBLANK(ns!X$50)),"UNK",FALSE())))</f>
        <v>1</v>
      </c>
      <c r="Y20" s="52" t="b">
        <f>IF(OR(AND((cs!$B$24&gt;=ns!Y$48),(cs!$B$24&lt;=ns!Y$49)),cs!$B$24=""),TRUE(),IF(OR(AND((cs!$B$24&gt;=ns!Y$47),(cs!$B$24&lt;ns!Y$48)),AND((cs!$B$24&lt;=ns!Y$50),(cs!$B$24&gt;ns!Y$49))),"RARE",IF(AND(ISBLANK(ns!Y$47),ISBLANK(ns!Y$48),ISBLANK(ns!Y$49),ISBLANK(ns!Y$50)),"UNK",FALSE())))</f>
        <v>1</v>
      </c>
      <c r="Z20" s="52" t="b">
        <f>IF(OR(AND((cs!$B$24&gt;=ns!Z$48),(cs!$B$24&lt;=ns!Z$49)),cs!$B$24=""),TRUE(),IF(OR(AND((cs!$B$24&gt;=ns!Z$47),(cs!$B$24&lt;ns!Z$48)),AND((cs!$B$24&lt;=ns!Z$50),(cs!$B$24&gt;ns!Z$49))),"RARE",IF(AND(ISBLANK(ns!Z$47),ISBLANK(ns!Z$48),ISBLANK(ns!Z$49),ISBLANK(ns!Z$50)),"UNK",FALSE())))</f>
        <v>1</v>
      </c>
      <c r="AA20" s="52" t="b">
        <f>IF(OR(AND((cs!$B$24&gt;=ns!AA$48),(cs!$B$24&lt;=ns!AA$49)),cs!$B$24=""),TRUE(),IF(OR(AND((cs!$B$24&gt;=ns!AA$47),(cs!$B$24&lt;ns!AA$48)),AND((cs!$B$24&lt;=ns!AA$50),(cs!$B$24&gt;ns!AA$49))),"RARE",IF(AND(ISBLANK(ns!AA$47),ISBLANK(ns!AA$48),ISBLANK(ns!AA$49),ISBLANK(ns!AA$50)),"UNK",FALSE())))</f>
        <v>1</v>
      </c>
      <c r="AB20" s="52" t="b">
        <f>IF(OR(AND((cs!$B$24&gt;=ns!AB$48),(cs!$B$24&lt;=ns!AB$49)),cs!$B$24=""),TRUE(),IF(OR(AND((cs!$B$24&gt;=ns!AB$47),(cs!$B$24&lt;ns!AB$48)),AND((cs!$B$24&lt;=ns!AB$50),(cs!$B$24&gt;ns!AB$49))),"RARE",IF(AND(ISBLANK(ns!AB$47),ISBLANK(ns!AB$48),ISBLANK(ns!AB$49),ISBLANK(ns!AB$50)),"UNK",FALSE())))</f>
        <v>1</v>
      </c>
      <c r="AC20" s="52" t="b">
        <f>IF(OR(AND((cs!$B$24&gt;=ns!AC$48),(cs!$B$24&lt;=ns!AC$49)),cs!$B$24=""),TRUE(),IF(OR(AND((cs!$B$24&gt;=ns!AC$47),(cs!$B$24&lt;ns!AC$48)),AND((cs!$B$24&lt;=ns!AC$50),(cs!$B$24&gt;ns!AC$49))),"RARE",IF(AND(ISBLANK(ns!AC$47),ISBLANK(ns!AC$48),ISBLANK(ns!AC$49),ISBLANK(ns!AC$50)),"UNK",FALSE())))</f>
        <v>1</v>
      </c>
      <c r="AD20" s="52" t="b">
        <f>IF(OR(AND((cs!$B$24&gt;=ns!AD$48),(cs!$B$24&lt;=ns!AD$49)),cs!$B$24=""),TRUE(),IF(OR(AND((cs!$B$24&gt;=ns!AD$47),(cs!$B$24&lt;ns!AD$48)),AND((cs!$B$24&lt;=ns!AD$50),(cs!$B$24&gt;ns!AD$49))),"RARE",IF(AND(ISBLANK(ns!AD$47),ISBLANK(ns!AD$48),ISBLANK(ns!AD$49),ISBLANK(ns!AD$50)),"UNK",FALSE())))</f>
        <v>1</v>
      </c>
      <c r="AE20" s="52" t="b">
        <f>IF(OR(AND((cs!$B$24&gt;=ns!AE$48),(cs!$B$24&lt;=ns!AE$49)),cs!$B$24=""),TRUE(),IF(OR(AND((cs!$B$24&gt;=ns!AE$47),(cs!$B$24&lt;ns!AE$48)),AND((cs!$B$24&lt;=ns!AE$50),(cs!$B$24&gt;ns!AE$49))),"RARE",IF(AND(ISBLANK(ns!AE$47),ISBLANK(ns!AE$48),ISBLANK(ns!AE$49),ISBLANK(ns!AE$50)),"UNK",FALSE())))</f>
        <v>1</v>
      </c>
      <c r="AF20" s="52" t="b">
        <f>IF(OR(AND((cs!$B$24&gt;=ns!AF$48),(cs!$B$24&lt;=ns!AF$49)),cs!$B$24=""),TRUE(),IF(OR(AND((cs!$B$24&gt;=ns!AF$47),(cs!$B$24&lt;ns!AF$48)),AND((cs!$B$24&lt;=ns!AF$50),(cs!$B$24&gt;ns!AF$49))),"RARE",IF(AND(ISBLANK(ns!AF$47),ISBLANK(ns!AF$48),ISBLANK(ns!AF$49),ISBLANK(ns!AF$50)),"UNK",FALSE())))</f>
        <v>1</v>
      </c>
      <c r="AG20" s="52" t="b">
        <f>IF(OR(AND((cs!$B$24&gt;=ns!AG$48),(cs!$B$24&lt;=ns!AG$49)),cs!$B$24=""),TRUE(),IF(OR(AND((cs!$B$24&gt;=ns!AG$47),(cs!$B$24&lt;ns!AG$48)),AND((cs!$B$24&lt;=ns!AG$50),(cs!$B$24&gt;ns!AG$49))),"RARE",IF(AND(ISBLANK(ns!AG$47),ISBLANK(ns!AG$48),ISBLANK(ns!AG$49),ISBLANK(ns!AG$50)),"UNK",FALSE())))</f>
        <v>1</v>
      </c>
      <c r="AH20" s="52" t="b">
        <f>IF(OR(AND((cs!$B$24&gt;=ns!AH$48),(cs!$B$24&lt;=ns!AH$49)),cs!$B$24=""),TRUE(),IF(OR(AND((cs!$B$24&gt;=ns!AH$47),(cs!$B$24&lt;ns!AH$48)),AND((cs!$B$24&lt;=ns!AH$50),(cs!$B$24&gt;ns!AH$49))),"RARE",IF(AND(ISBLANK(ns!AH$47),ISBLANK(ns!AH$48),ISBLANK(ns!AH$49),ISBLANK(ns!AH$50)),"UNK",FALSE())))</f>
        <v>1</v>
      </c>
      <c r="AI20" s="52" t="b">
        <f>IF(OR(AND((cs!$B$24&gt;=ns!AI$48),(cs!$B$24&lt;=ns!AI$49)),cs!$B$24=""),TRUE(),IF(OR(AND((cs!$B$24&gt;=ns!AI$47),(cs!$B$24&lt;ns!AI$48)),AND((cs!$B$24&lt;=ns!AI$50),(cs!$B$24&gt;ns!AI$49))),"RARE",IF(AND(ISBLANK(ns!AI$47),ISBLANK(ns!AI$48),ISBLANK(ns!AI$49),ISBLANK(ns!AI$50)),"UNK",FALSE())))</f>
        <v>1</v>
      </c>
      <c r="AJ20" s="52" t="b">
        <f>IF(OR(AND((cs!$B$24&gt;=ns!AJ$48),(cs!$B$24&lt;=ns!AJ$49)),cs!$B$24=""),TRUE(),IF(OR(AND((cs!$B$24&gt;=ns!AJ$47),(cs!$B$24&lt;ns!AJ$48)),AND((cs!$B$24&lt;=ns!AJ$50),(cs!$B$24&gt;ns!AJ$49))),"RARE",IF(AND(ISBLANK(ns!AJ$47),ISBLANK(ns!AJ$48),ISBLANK(ns!AJ$49),ISBLANK(ns!AJ$50)),"UNK",FALSE())))</f>
        <v>1</v>
      </c>
      <c r="AK20" s="52" t="b">
        <f>IF(OR(AND((cs!$B$24&gt;=ns!AK$48),(cs!$B$24&lt;=ns!AK$49)),cs!$B$24=""),TRUE(),IF(OR(AND((cs!$B$24&gt;=ns!AK$47),(cs!$B$24&lt;ns!AK$48)),AND((cs!$B$24&lt;=ns!AK$50),(cs!$B$24&gt;ns!AK$49))),"RARE",IF(AND(ISBLANK(ns!AK$47),ISBLANK(ns!AK$48),ISBLANK(ns!AK$49),ISBLANK(ns!AK$50)),"UNK",FALSE())))</f>
        <v>1</v>
      </c>
      <c r="AL20" s="52" t="b">
        <f>IF(OR(AND((cs!$B$24&gt;=ns!AL$48),(cs!$B$24&lt;=ns!AL$49)),cs!$B$24=""),TRUE(),IF(OR(AND((cs!$B$24&gt;=ns!AL$47),(cs!$B$24&lt;ns!AL$48)),AND((cs!$B$24&lt;=ns!AL$50),(cs!$B$24&gt;ns!AL$49))),"RARE",IF(AND(ISBLANK(ns!AL$47),ISBLANK(ns!AL$48),ISBLANK(ns!AL$49),ISBLANK(ns!AL$50)),"UNK",FALSE())))</f>
        <v>1</v>
      </c>
      <c r="AM20" s="52" t="b">
        <f>IF(OR(AND((cs!$B$24&gt;=ns!AM$48),(cs!$B$24&lt;=ns!AM$49)),cs!$B$24=""),TRUE(),IF(OR(AND((cs!$B$24&gt;=ns!AM$47),(cs!$B$24&lt;ns!AM$48)),AND((cs!$B$24&lt;=ns!AM$50),(cs!$B$24&gt;ns!AM$49))),"RARE",IF(AND(ISBLANK(ns!AM$47),ISBLANK(ns!AM$48),ISBLANK(ns!AM$49),ISBLANK(ns!AM$50)),"UNK",FALSE())))</f>
        <v>1</v>
      </c>
      <c r="AN20" s="52" t="b">
        <f>IF(OR(AND((cs!$B$24&gt;=ns!AN$48),(cs!$B$24&lt;=ns!AN$49)),cs!$B$24=""),TRUE(),IF(OR(AND((cs!$B$24&gt;=ns!AN$47),(cs!$B$24&lt;ns!AN$48)),AND((cs!$B$24&lt;=ns!AN$50),(cs!$B$24&gt;ns!AN$49))),"RARE",IF(AND(ISBLANK(ns!AN$47),ISBLANK(ns!AN$48),ISBLANK(ns!AN$49),ISBLANK(ns!AN$50)),"UNK",FALSE())))</f>
        <v>1</v>
      </c>
      <c r="AO20" s="52" t="b">
        <f>IF(OR(AND((cs!$B$24&gt;=ns!AO$48),(cs!$B$24&lt;=ns!AO$49)),cs!$B$24=""),TRUE(),IF(OR(AND((cs!$B$24&gt;=ns!AO$47),(cs!$B$24&lt;ns!AO$48)),AND((cs!$B$24&lt;=ns!AO$50),(cs!$B$24&gt;ns!AO$49))),"RARE",IF(AND(ISBLANK(ns!AO$47),ISBLANK(ns!AO$48),ISBLANK(ns!AO$49),ISBLANK(ns!AO$50)),"UNK",FALSE())))</f>
        <v>1</v>
      </c>
      <c r="AP20" s="52" t="b">
        <f>IF(OR(AND((cs!$B$24&gt;=ns!AP$48),(cs!$B$24&lt;=ns!AP$49)),cs!$B$24=""),TRUE(),IF(OR(AND((cs!$B$24&gt;=ns!AP$47),(cs!$B$24&lt;ns!AP$48)),AND((cs!$B$24&lt;=ns!AP$50),(cs!$B$24&gt;ns!AP$49))),"RARE",IF(AND(ISBLANK(ns!AP$47),ISBLANK(ns!AP$48),ISBLANK(ns!AP$49),ISBLANK(ns!AP$50)),"UNK",FALSE())))</f>
        <v>1</v>
      </c>
      <c r="AQ20" s="52" t="b">
        <f>IF(OR(AND((cs!$B$24&gt;=ns!AQ$48),(cs!$B$24&lt;=ns!AQ$49)),cs!$B$24=""),TRUE(),IF(OR(AND((cs!$B$24&gt;=ns!AQ$47),(cs!$B$24&lt;ns!AQ$48)),AND((cs!$B$24&lt;=ns!AQ$50),(cs!$B$24&gt;ns!AQ$49))),"RARE",IF(AND(ISBLANK(ns!AQ$47),ISBLANK(ns!AQ$48),ISBLANK(ns!AQ$49),ISBLANK(ns!AQ$50)),"UNK",FALSE())))</f>
        <v>1</v>
      </c>
      <c r="AR20" s="52" t="b">
        <f>IF(OR(AND((cs!$B$24&gt;=ns!AR$48),(cs!$B$24&lt;=ns!AR$49)),cs!$B$24=""),TRUE(),IF(OR(AND((cs!$B$24&gt;=ns!AR$47),(cs!$B$24&lt;ns!AR$48)),AND((cs!$B$24&lt;=ns!AR$50),(cs!$B$24&gt;ns!AR$49))),"RARE",IF(AND(ISBLANK(ns!AR$47),ISBLANK(ns!AR$48),ISBLANK(ns!AR$49),ISBLANK(ns!AR$50)),"UNK",FALSE())))</f>
        <v>1</v>
      </c>
      <c r="AS20" s="52" t="b">
        <f>IF(OR(AND((cs!$B$24&gt;=ns!AS$48),(cs!$B$24&lt;=ns!AS$49)),cs!$B$24=""),TRUE(),IF(OR(AND((cs!$B$24&gt;=ns!AS$47),(cs!$B$24&lt;ns!AS$48)),AND((cs!$B$24&lt;=ns!AS$50),(cs!$B$24&gt;ns!AS$49))),"RARE",IF(AND(ISBLANK(ns!AS$47),ISBLANK(ns!AS$48),ISBLANK(ns!AS$49),ISBLANK(ns!AS$50)),"UNK",FALSE())))</f>
        <v>1</v>
      </c>
      <c r="AT20" s="52" t="b">
        <f>IF(OR(AND((cs!$B$24&gt;=ns!AT$48),(cs!$B$24&lt;=ns!AT$49)),cs!$B$24=""),TRUE(),IF(OR(AND((cs!$B$24&gt;=ns!AT$47),(cs!$B$24&lt;ns!AT$48)),AND((cs!$B$24&lt;=ns!AT$50),(cs!$B$24&gt;ns!AT$49))),"RARE",IF(AND(ISBLANK(ns!AT$47),ISBLANK(ns!AT$48),ISBLANK(ns!AT$49),ISBLANK(ns!AT$50)),"UNK",FALSE())))</f>
        <v>1</v>
      </c>
      <c r="AU20" s="52" t="b">
        <f>IF(OR(AND((cs!$B$24&gt;=ns!AU$48),(cs!$B$24&lt;=ns!AU$49)),cs!$B$24=""),TRUE(),IF(OR(AND((cs!$B$24&gt;=ns!AU$47),(cs!$B$24&lt;ns!AU$48)),AND((cs!$B$24&lt;=ns!AU$50),(cs!$B$24&gt;ns!AU$49))),"RARE",IF(AND(ISBLANK(ns!AU$47),ISBLANK(ns!AU$48),ISBLANK(ns!AU$49),ISBLANK(ns!AU$50)),"UNK",FALSE())))</f>
        <v>1</v>
      </c>
      <c r="AV20" s="52" t="b">
        <f>IF(OR(AND((cs!$B$24&gt;=ns!AV$48),(cs!$B$24&lt;=ns!AV$49)),cs!$B$24=""),TRUE(),IF(OR(AND((cs!$B$24&gt;=ns!AV$47),(cs!$B$24&lt;ns!AV$48)),AND((cs!$B$24&lt;=ns!AV$50),(cs!$B$24&gt;ns!AV$49))),"RARE",IF(AND(ISBLANK(ns!AV$47),ISBLANK(ns!AV$48),ISBLANK(ns!AV$49),ISBLANK(ns!AV$50)),"UNK",FALSE())))</f>
        <v>1</v>
      </c>
      <c r="AW20" s="52" t="b">
        <f>IF(OR(AND((cs!$B$24&gt;=ns!AW$48),(cs!$B$24&lt;=ns!AW$49)),cs!$B$24=""),TRUE(),IF(OR(AND((cs!$B$24&gt;=ns!AW$47),(cs!$B$24&lt;ns!AW$48)),AND((cs!$B$24&lt;=ns!AW$50),(cs!$B$24&gt;ns!AW$49))),"RARE",IF(AND(ISBLANK(ns!AW$47),ISBLANK(ns!AW$48),ISBLANK(ns!AW$49),ISBLANK(ns!AW$50)),"UNK",FALSE())))</f>
        <v>1</v>
      </c>
      <c r="AX20" s="52" t="b">
        <f>IF(OR(AND((cs!$B$24&gt;=ns!AX$48),(cs!$B$24&lt;=ns!AX$49)),cs!$B$24=""),TRUE(),IF(OR(AND((cs!$B$24&gt;=ns!AX$47),(cs!$B$24&lt;ns!AX$48)),AND((cs!$B$24&lt;=ns!AX$50),(cs!$B$24&gt;ns!AX$49))),"RARE",IF(AND(ISBLANK(ns!AX$47),ISBLANK(ns!AX$48),ISBLANK(ns!AX$49),ISBLANK(ns!AX$50)),"UNK",FALSE())))</f>
        <v>1</v>
      </c>
      <c r="AY20" s="52" t="b">
        <f>IF(OR(AND((cs!$B$24&gt;=ns!AY$48),(cs!$B$24&lt;=ns!AY$49)),cs!$B$24=""),TRUE(),IF(OR(AND((cs!$B$24&gt;=ns!AY$47),(cs!$B$24&lt;ns!AY$48)),AND((cs!$B$24&lt;=ns!AY$50),(cs!$B$24&gt;ns!AY$49))),"RARE",IF(AND(ISBLANK(ns!AY$47),ISBLANK(ns!AY$48),ISBLANK(ns!AY$49),ISBLANK(ns!AY$50)),"UNK",FALSE())))</f>
        <v>1</v>
      </c>
      <c r="AZ20" s="52" t="b">
        <f>IF(OR(AND((cs!$B$24&gt;=ns!AZ$48),(cs!$B$24&lt;=ns!AZ$49)),cs!$B$24=""),TRUE(),IF(OR(AND((cs!$B$24&gt;=ns!AZ$47),(cs!$B$24&lt;ns!AZ$48)),AND((cs!$B$24&lt;=ns!AZ$50),(cs!$B$24&gt;ns!AZ$49))),"RARE",IF(AND(ISBLANK(ns!AZ$47),ISBLANK(ns!AZ$48),ISBLANK(ns!AZ$49),ISBLANK(ns!AZ$50)),"UNK",FALSE())))</f>
        <v>1</v>
      </c>
      <c r="BA20" s="52" t="b">
        <f>IF(OR(AND((cs!$B$24&gt;=ns!BA$48),(cs!$B$24&lt;=ns!BA$49)),cs!$B$24=""),TRUE(),IF(OR(AND((cs!$B$24&gt;=ns!BA$47),(cs!$B$24&lt;ns!BA$48)),AND((cs!$B$24&lt;=ns!BA$50),(cs!$B$24&gt;ns!BA$49))),"RARE",IF(AND(ISBLANK(ns!BA$47),ISBLANK(ns!BA$48),ISBLANK(ns!BA$49),ISBLANK(ns!BA$50)),"UNK",FALSE())))</f>
        <v>1</v>
      </c>
      <c r="BB20" s="52" t="b">
        <f>IF(OR(AND((cs!$B$24&gt;=ns!BB$48),(cs!$B$24&lt;=ns!BB$49)),cs!$B$24=""),TRUE(),IF(OR(AND((cs!$B$24&gt;=ns!BB$47),(cs!$B$24&lt;ns!BB$48)),AND((cs!$B$24&lt;=ns!BB$50),(cs!$B$24&gt;ns!BB$49))),"RARE",IF(AND(ISBLANK(ns!BB$47),ISBLANK(ns!BB$48),ISBLANK(ns!BB$49),ISBLANK(ns!BB$50)),"UNK",FALSE())))</f>
        <v>1</v>
      </c>
      <c r="BC20" s="52" t="b">
        <f>IF(OR(AND((cs!$B$24&gt;=ns!BC$48),(cs!$B$24&lt;=ns!BC$49)),cs!$B$24=""),TRUE(),IF(OR(AND((cs!$B$24&gt;=ns!BC$47),(cs!$B$24&lt;ns!BC$48)),AND((cs!$B$24&lt;=ns!BC$50),(cs!$B$24&gt;ns!BC$49))),"RARE",IF(AND(ISBLANK(ns!BC$47),ISBLANK(ns!BC$48),ISBLANK(ns!BC$49),ISBLANK(ns!BC$50)),"UNK",FALSE())))</f>
        <v>1</v>
      </c>
      <c r="BD20" s="52" t="b">
        <f>IF(OR(AND((cs!$B$24&gt;=ns!BD$48),(cs!$B$24&lt;=ns!BD$49)),cs!$B$24=""),TRUE(),IF(OR(AND((cs!$B$24&gt;=ns!BD$47),(cs!$B$24&lt;ns!BD$48)),AND((cs!$B$24&lt;=ns!BD$50),(cs!$B$24&gt;ns!BD$49))),"RARE",IF(AND(ISBLANK(ns!BD$47),ISBLANK(ns!BD$48),ISBLANK(ns!BD$49),ISBLANK(ns!BD$50)),"UNK",FALSE())))</f>
        <v>1</v>
      </c>
      <c r="BE20" s="52" t="b">
        <f>IF(OR(AND((cs!$B$24&gt;=ns!BE$48),(cs!$B$24&lt;=ns!BE$49)),cs!$B$24=""),TRUE(),IF(OR(AND((cs!$B$24&gt;=ns!BE$47),(cs!$B$24&lt;ns!BE$48)),AND((cs!$B$24&lt;=ns!BE$50),(cs!$B$24&gt;ns!BE$49))),"RARE",IF(AND(ISBLANK(ns!BE$47),ISBLANK(ns!BE$48),ISBLANK(ns!BE$49),ISBLANK(ns!BE$50)),"UNK",FALSE())))</f>
        <v>1</v>
      </c>
      <c r="BF20" s="52" t="b">
        <f>IF(OR(AND((cs!$B$24&gt;=ns!BF$48),(cs!$B$24&lt;=ns!BF$49)),cs!$B$24=""),TRUE(),IF(OR(AND((cs!$B$24&gt;=ns!BF$47),(cs!$B$24&lt;ns!BF$48)),AND((cs!$B$24&lt;=ns!BF$50),(cs!$B$24&gt;ns!BF$49))),"RARE",IF(AND(ISBLANK(ns!BF$47),ISBLANK(ns!BF$48),ISBLANK(ns!BF$49),ISBLANK(ns!BF$50)),"UNK",FALSE())))</f>
        <v>1</v>
      </c>
      <c r="BG20" s="52" t="b">
        <f>IF(OR(AND((cs!$B$24&gt;=ns!BG$48),(cs!$B$24&lt;=ns!BG$49)),cs!$B$24=""),TRUE(),IF(OR(AND((cs!$B$24&gt;=ns!BG$47),(cs!$B$24&lt;ns!BG$48)),AND((cs!$B$24&lt;=ns!BG$50),(cs!$B$24&gt;ns!BG$49))),"RARE",IF(AND(ISBLANK(ns!BG$47),ISBLANK(ns!BG$48),ISBLANK(ns!BG$49),ISBLANK(ns!BG$50)),"UNK",FALSE())))</f>
        <v>1</v>
      </c>
      <c r="BH20" s="52" t="b">
        <f>IF(OR(AND((cs!$B$24&gt;=ns!BH$48),(cs!$B$24&lt;=ns!BH$49)),cs!$B$24=""),TRUE(),IF(OR(AND((cs!$B$24&gt;=ns!BH$47),(cs!$B$24&lt;ns!BH$48)),AND((cs!$B$24&lt;=ns!BH$50),(cs!$B$24&gt;ns!BH$49))),"RARE",IF(AND(ISBLANK(ns!BH$47),ISBLANK(ns!BH$48),ISBLANK(ns!BH$49),ISBLANK(ns!BH$50)),"UNK",FALSE())))</f>
        <v>1</v>
      </c>
      <c r="BI20" s="52" t="b">
        <f>IF(OR(AND((cs!$B$24&gt;=ns!BI$48),(cs!$B$24&lt;=ns!BI$49)),cs!$B$24=""),TRUE(),IF(OR(AND((cs!$B$24&gt;=ns!BI$47),(cs!$B$24&lt;ns!BI$48)),AND((cs!$B$24&lt;=ns!BI$50),(cs!$B$24&gt;ns!BI$49))),"RARE",IF(AND(ISBLANK(ns!BI$47),ISBLANK(ns!BI$48),ISBLANK(ns!BI$49),ISBLANK(ns!BI$50)),"UNK",FALSE())))</f>
        <v>1</v>
      </c>
      <c r="BJ20" s="52" t="b">
        <f>IF(OR(AND((cs!$B$24&gt;=ns!BJ$48),(cs!$B$24&lt;=ns!BJ$49)),cs!$B$24=""),TRUE(),IF(OR(AND((cs!$B$24&gt;=ns!BJ$47),(cs!$B$24&lt;ns!BJ$48)),AND((cs!$B$24&lt;=ns!BJ$50),(cs!$B$24&gt;ns!BJ$49))),"RARE",IF(AND(ISBLANK(ns!BJ$47),ISBLANK(ns!BJ$48),ISBLANK(ns!BJ$49),ISBLANK(ns!BJ$50)),"UNK",FALSE())))</f>
        <v>1</v>
      </c>
      <c r="BK20" s="52" t="b">
        <f>IF(OR(AND((cs!$B$24&gt;=ns!BK$48),(cs!$B$24&lt;=ns!BK$49)),cs!$B$24=""),TRUE(),IF(OR(AND((cs!$B$24&gt;=ns!BK$47),(cs!$B$24&lt;ns!BK$48)),AND((cs!$B$24&lt;=ns!BK$50),(cs!$B$24&gt;ns!BK$49))),"RARE",IF(AND(ISBLANK(ns!BK$47),ISBLANK(ns!BK$48),ISBLANK(ns!BK$49),ISBLANK(ns!BK$50)),"UNK",FALSE())))</f>
        <v>1</v>
      </c>
    </row>
    <row r="21" spans="1:63" x14ac:dyDescent="0.2">
      <c r="A21" t="s">
        <v>960</v>
      </c>
      <c r="B21" s="52" t="b">
        <f>IF(OR(AND((cs!$B$25&gt;=ns!B$52),(cs!$B$25&lt;=ns!B$53)),cs!$B$25=""),TRUE(),IF(OR(AND((cs!$B$25&gt;=ns!B$51),(cs!$B$25&lt;ns!B$52)),AND((cs!$B$25&lt;=ns!B$54),(cs!$B$25&gt;ns!B$53))),"RARE",IF(AND(ISBLANK(ns!B$51),ISBLANK(ns!B$52),ISBLANK(ns!B$53),ISBLANK(ns!B$54)),"UNK",FALSE())))</f>
        <v>1</v>
      </c>
      <c r="C21" s="52" t="b">
        <f>IF(OR(AND((cs!$B$25&gt;=ns!C$52),(cs!$B$25&lt;=ns!C$53)),cs!$B$25=""),TRUE(),IF(OR(AND((cs!$B$25&gt;=ns!C$51),(cs!$B$25&lt;ns!C$52)),AND((cs!$B$25&lt;=ns!C$54),(cs!$B$25&gt;ns!C$53))),"RARE",IF(AND(ISBLANK(ns!C$51),ISBLANK(ns!C$52),ISBLANK(ns!C$53),ISBLANK(ns!C$54)),"UNK",FALSE())))</f>
        <v>1</v>
      </c>
      <c r="D21" s="52" t="b">
        <f>IF(OR(AND((cs!$B$25&gt;=ns!D$52),(cs!$B$25&lt;=ns!D$53)),cs!$B$25=""),TRUE(),IF(OR(AND((cs!$B$25&gt;=ns!D$51),(cs!$B$25&lt;ns!D$52)),AND((cs!$B$25&lt;=ns!D$54),(cs!$B$25&gt;ns!D$53))),"RARE",IF(AND(ISBLANK(ns!D$51),ISBLANK(ns!D$52),ISBLANK(ns!D$53),ISBLANK(ns!D$54)),"UNK",FALSE())))</f>
        <v>1</v>
      </c>
      <c r="E21" s="52" t="b">
        <f>IF(OR(AND((cs!$B$25&gt;=ns!E$52),(cs!$B$25&lt;=ns!E$53)),cs!$B$25=""),TRUE(),IF(OR(AND((cs!$B$25&gt;=ns!E$51),(cs!$B$25&lt;ns!E$52)),AND((cs!$B$25&lt;=ns!E$54),(cs!$B$25&gt;ns!E$53))),"RARE",IF(AND(ISBLANK(ns!E$51),ISBLANK(ns!E$52),ISBLANK(ns!E$53),ISBLANK(ns!E$54)),"UNK",FALSE())))</f>
        <v>1</v>
      </c>
      <c r="F21" s="52" t="b">
        <f>IF(OR(AND((cs!$B$25&gt;=ns!F$52),(cs!$B$25&lt;=ns!F$53)),cs!$B$25=""),TRUE(),IF(OR(AND((cs!$B$25&gt;=ns!F$51),(cs!$B$25&lt;ns!F$52)),AND((cs!$B$25&lt;=ns!F$54),(cs!$B$25&gt;ns!F$53))),"RARE",IF(AND(ISBLANK(ns!F$51),ISBLANK(ns!F$52),ISBLANK(ns!F$53),ISBLANK(ns!F$54)),"UNK",FALSE())))</f>
        <v>1</v>
      </c>
      <c r="G21" s="52" t="b">
        <f>IF(OR(AND((cs!$B$25&gt;=ns!G$52),(cs!$B$25&lt;=ns!G$53)),cs!$B$25=""),TRUE(),IF(OR(AND((cs!$B$25&gt;=ns!G$51),(cs!$B$25&lt;ns!G$52)),AND((cs!$B$25&lt;=ns!G$54),(cs!$B$25&gt;ns!G$53))),"RARE",IF(AND(ISBLANK(ns!G$51),ISBLANK(ns!G$52),ISBLANK(ns!G$53),ISBLANK(ns!G$54)),"UNK",FALSE())))</f>
        <v>1</v>
      </c>
      <c r="H21" s="52" t="b">
        <f>IF(OR(AND((cs!$B$25&gt;=ns!H$52),(cs!$B$25&lt;=ns!H$53)),cs!$B$25=""),TRUE(),IF(OR(AND((cs!$B$25&gt;=ns!H$51),(cs!$B$25&lt;ns!H$52)),AND((cs!$B$25&lt;=ns!H$54),(cs!$B$25&gt;ns!H$53))),"RARE",IF(AND(ISBLANK(ns!H$51),ISBLANK(ns!H$52),ISBLANK(ns!H$53),ISBLANK(ns!H$54)),"UNK",FALSE())))</f>
        <v>1</v>
      </c>
      <c r="I21" s="52" t="b">
        <f>IF(OR(AND((cs!$B$25&gt;=ns!I$52),(cs!$B$25&lt;=ns!I$53)),cs!$B$25=""),TRUE(),IF(OR(AND((cs!$B$25&gt;=ns!I$51),(cs!$B$25&lt;ns!I$52)),AND((cs!$B$25&lt;=ns!I$54),(cs!$B$25&gt;ns!I$53))),"RARE",IF(AND(ISBLANK(ns!I$51),ISBLANK(ns!I$52),ISBLANK(ns!I$53),ISBLANK(ns!I$54)),"UNK",FALSE())))</f>
        <v>1</v>
      </c>
      <c r="J21" s="52" t="b">
        <f>IF(OR(AND((cs!$B$25&gt;=ns!J$52),(cs!$B$25&lt;=ns!J$53)),cs!$B$25=""),TRUE(),IF(OR(AND((cs!$B$25&gt;=ns!J$51),(cs!$B$25&lt;ns!J$52)),AND((cs!$B$25&lt;=ns!J$54),(cs!$B$25&gt;ns!J$53))),"RARE",IF(AND(ISBLANK(ns!J$51),ISBLANK(ns!J$52),ISBLANK(ns!J$53),ISBLANK(ns!J$54)),"UNK",FALSE())))</f>
        <v>1</v>
      </c>
      <c r="K21" s="52" t="b">
        <f>IF(OR(AND((cs!$B$25&gt;=ns!K$52),(cs!$B$25&lt;=ns!K$53)),cs!$B$25=""),TRUE(),IF(OR(AND((cs!$B$25&gt;=ns!K$51),(cs!$B$25&lt;ns!K$52)),AND((cs!$B$25&lt;=ns!K$54),(cs!$B$25&gt;ns!K$53))),"RARE",IF(AND(ISBLANK(ns!K$51),ISBLANK(ns!K$52),ISBLANK(ns!K$53),ISBLANK(ns!K$54)),"UNK",FALSE())))</f>
        <v>1</v>
      </c>
      <c r="L21" s="52" t="b">
        <f>IF(OR(AND((cs!$B$25&gt;=ns!L$52),(cs!$B$25&lt;=ns!L$53)),cs!$B$25=""),TRUE(),IF(OR(AND((cs!$B$25&gt;=ns!L$51),(cs!$B$25&lt;ns!L$52)),AND((cs!$B$25&lt;=ns!L$54),(cs!$B$25&gt;ns!L$53))),"RARE",IF(AND(ISBLANK(ns!L$51),ISBLANK(ns!L$52),ISBLANK(ns!L$53),ISBLANK(ns!L$54)),"UNK",FALSE())))</f>
        <v>1</v>
      </c>
      <c r="M21" s="52" t="b">
        <f>IF(OR(AND((cs!$B$25&gt;=ns!M$52),(cs!$B$25&lt;=ns!M$53)),cs!$B$25=""),TRUE(),IF(OR(AND((cs!$B$25&gt;=ns!M$51),(cs!$B$25&lt;ns!M$52)),AND((cs!$B$25&lt;=ns!M$54),(cs!$B$25&gt;ns!M$53))),"RARE",IF(AND(ISBLANK(ns!M$51),ISBLANK(ns!M$52),ISBLANK(ns!M$53),ISBLANK(ns!M$54)),"UNK",FALSE())))</f>
        <v>1</v>
      </c>
      <c r="N21" s="52" t="b">
        <f>IF(OR(AND((cs!$B$25&gt;=ns!N$52),(cs!$B$25&lt;=ns!N$53)),cs!$B$25=""),TRUE(),IF(OR(AND((cs!$B$25&gt;=ns!N$51),(cs!$B$25&lt;ns!N$52)),AND((cs!$B$25&lt;=ns!N$54),(cs!$B$25&gt;ns!N$53))),"RARE",IF(AND(ISBLANK(ns!N$51),ISBLANK(ns!N$52),ISBLANK(ns!N$53),ISBLANK(ns!N$54)),"UNK",FALSE())))</f>
        <v>1</v>
      </c>
      <c r="O21" s="52" t="b">
        <f>IF(OR(AND((cs!$B$25&gt;=ns!O$52),(cs!$B$25&lt;=ns!O$53)),cs!$B$25=""),TRUE(),IF(OR(AND((cs!$B$25&gt;=ns!O$51),(cs!$B$25&lt;ns!O$52)),AND((cs!$B$25&lt;=ns!O$54),(cs!$B$25&gt;ns!O$53))),"RARE",IF(AND(ISBLANK(ns!O$51),ISBLANK(ns!O$52),ISBLANK(ns!O$53),ISBLANK(ns!O$54)),"UNK",FALSE())))</f>
        <v>1</v>
      </c>
      <c r="P21" s="52" t="b">
        <f>IF(OR(AND((cs!$B$25&gt;=ns!P$52),(cs!$B$25&lt;=ns!P$53)),cs!$B$25=""),TRUE(),IF(OR(AND((cs!$B$25&gt;=ns!P$51),(cs!$B$25&lt;ns!P$52)),AND((cs!$B$25&lt;=ns!P$54),(cs!$B$25&gt;ns!P$53))),"RARE",IF(AND(ISBLANK(ns!P$51),ISBLANK(ns!P$52),ISBLANK(ns!P$53),ISBLANK(ns!P$54)),"UNK",FALSE())))</f>
        <v>1</v>
      </c>
      <c r="Q21" s="52" t="b">
        <f>IF(OR(AND((cs!$B$25&gt;=ns!Q$52),(cs!$B$25&lt;=ns!Q$53)),cs!$B$25=""),TRUE(),IF(OR(AND((cs!$B$25&gt;=ns!Q$51),(cs!$B$25&lt;ns!Q$52)),AND((cs!$B$25&lt;=ns!Q$54),(cs!$B$25&gt;ns!Q$53))),"RARE",IF(AND(ISBLANK(ns!Q$51),ISBLANK(ns!Q$52),ISBLANK(ns!Q$53),ISBLANK(ns!Q$54)),"UNK",FALSE())))</f>
        <v>1</v>
      </c>
      <c r="R21" s="52" t="b">
        <f>IF(OR(AND((cs!$B$25&gt;=ns!R$52),(cs!$B$25&lt;=ns!R$53)),cs!$B$25=""),TRUE(),IF(OR(AND((cs!$B$25&gt;=ns!R$51),(cs!$B$25&lt;ns!R$52)),AND((cs!$B$25&lt;=ns!R$54),(cs!$B$25&gt;ns!R$53))),"RARE",IF(AND(ISBLANK(ns!R$51),ISBLANK(ns!R$52),ISBLANK(ns!R$53),ISBLANK(ns!R$54)),"UNK",FALSE())))</f>
        <v>1</v>
      </c>
      <c r="S21" s="52" t="b">
        <f>IF(OR(AND((cs!$B$25&gt;=ns!S$52),(cs!$B$25&lt;=ns!S$53)),cs!$B$25=""),TRUE(),IF(OR(AND((cs!$B$25&gt;=ns!S$51),(cs!$B$25&lt;ns!S$52)),AND((cs!$B$25&lt;=ns!S$54),(cs!$B$25&gt;ns!S$53))),"RARE",IF(AND(ISBLANK(ns!S$51),ISBLANK(ns!S$52),ISBLANK(ns!S$53),ISBLANK(ns!S$54)),"UNK",FALSE())))</f>
        <v>1</v>
      </c>
      <c r="T21" s="52" t="b">
        <f>IF(OR(AND((cs!$B$25&gt;=ns!T$52),(cs!$B$25&lt;=ns!T$53)),cs!$B$25=""),TRUE(),IF(OR(AND((cs!$B$25&gt;=ns!T$51),(cs!$B$25&lt;ns!T$52)),AND((cs!$B$25&lt;=ns!T$54),(cs!$B$25&gt;ns!T$53))),"RARE",IF(AND(ISBLANK(ns!T$51),ISBLANK(ns!T$52),ISBLANK(ns!T$53),ISBLANK(ns!T$54)),"UNK",FALSE())))</f>
        <v>1</v>
      </c>
      <c r="U21" s="52" t="b">
        <f>IF(OR(AND((cs!$B$25&gt;=ns!U$52),(cs!$B$25&lt;=ns!U$53)),cs!$B$25=""),TRUE(),IF(OR(AND((cs!$B$25&gt;=ns!U$51),(cs!$B$25&lt;ns!U$52)),AND((cs!$B$25&lt;=ns!U$54),(cs!$B$25&gt;ns!U$53))),"RARE",IF(AND(ISBLANK(ns!U$51),ISBLANK(ns!U$52),ISBLANK(ns!U$53),ISBLANK(ns!U$54)),"UNK",FALSE())))</f>
        <v>1</v>
      </c>
      <c r="V21" s="52" t="b">
        <f>IF(OR(AND((cs!$B$25&gt;=ns!V$52),(cs!$B$25&lt;=ns!V$53)),cs!$B$25=""),TRUE(),IF(OR(AND((cs!$B$25&gt;=ns!V$51),(cs!$B$25&lt;ns!V$52)),AND((cs!$B$25&lt;=ns!V$54),(cs!$B$25&gt;ns!V$53))),"RARE",IF(AND(ISBLANK(ns!V$51),ISBLANK(ns!V$52),ISBLANK(ns!V$53),ISBLANK(ns!V$54)),"UNK",FALSE())))</f>
        <v>1</v>
      </c>
      <c r="W21" s="52" t="b">
        <f>IF(OR(AND((cs!$B$25&gt;=ns!W$52),(cs!$B$25&lt;=ns!W$53)),cs!$B$25=""),TRUE(),IF(OR(AND((cs!$B$25&gt;=ns!W$51),(cs!$B$25&lt;ns!W$52)),AND((cs!$B$25&lt;=ns!W$54),(cs!$B$25&gt;ns!W$53))),"RARE",IF(AND(ISBLANK(ns!W$51),ISBLANK(ns!W$52),ISBLANK(ns!W$53),ISBLANK(ns!W$54)),"UNK",FALSE())))</f>
        <v>1</v>
      </c>
      <c r="X21" s="52" t="b">
        <f>IF(OR(AND((cs!$B$25&gt;=ns!X$52),(cs!$B$25&lt;=ns!X$53)),cs!$B$25=""),TRUE(),IF(OR(AND((cs!$B$25&gt;=ns!X$51),(cs!$B$25&lt;ns!X$52)),AND((cs!$B$25&lt;=ns!X$54),(cs!$B$25&gt;ns!X$53))),"RARE",IF(AND(ISBLANK(ns!X$51),ISBLANK(ns!X$52),ISBLANK(ns!X$53),ISBLANK(ns!X$54)),"UNK",FALSE())))</f>
        <v>1</v>
      </c>
      <c r="Y21" s="52" t="b">
        <f>IF(OR(AND((cs!$B$25&gt;=ns!Y$52),(cs!$B$25&lt;=ns!Y$53)),cs!$B$25=""),TRUE(),IF(OR(AND((cs!$B$25&gt;=ns!Y$51),(cs!$B$25&lt;ns!Y$52)),AND((cs!$B$25&lt;=ns!Y$54),(cs!$B$25&gt;ns!Y$53))),"RARE",IF(AND(ISBLANK(ns!Y$51),ISBLANK(ns!Y$52),ISBLANK(ns!Y$53),ISBLANK(ns!Y$54)),"UNK",FALSE())))</f>
        <v>1</v>
      </c>
      <c r="Z21" s="52" t="b">
        <f>IF(OR(AND((cs!$B$25&gt;=ns!Z$52),(cs!$B$25&lt;=ns!Z$53)),cs!$B$25=""),TRUE(),IF(OR(AND((cs!$B$25&gt;=ns!Z$51),(cs!$B$25&lt;ns!Z$52)),AND((cs!$B$25&lt;=ns!Z$54),(cs!$B$25&gt;ns!Z$53))),"RARE",IF(AND(ISBLANK(ns!Z$51),ISBLANK(ns!Z$52),ISBLANK(ns!Z$53),ISBLANK(ns!Z$54)),"UNK",FALSE())))</f>
        <v>1</v>
      </c>
      <c r="AA21" s="52" t="b">
        <f>IF(OR(AND((cs!$B$25&gt;=ns!AA$52),(cs!$B$25&lt;=ns!AA$53)),cs!$B$25=""),TRUE(),IF(OR(AND((cs!$B$25&gt;=ns!AA$51),(cs!$B$25&lt;ns!AA$52)),AND((cs!$B$25&lt;=ns!AA$54),(cs!$B$25&gt;ns!AA$53))),"RARE",IF(AND(ISBLANK(ns!AA$51),ISBLANK(ns!AA$52),ISBLANK(ns!AA$53),ISBLANK(ns!AA$54)),"UNK",FALSE())))</f>
        <v>1</v>
      </c>
      <c r="AB21" s="52" t="b">
        <f>IF(OR(AND((cs!$B$25&gt;=ns!AB$52),(cs!$B$25&lt;=ns!AB$53)),cs!$B$25=""),TRUE(),IF(OR(AND((cs!$B$25&gt;=ns!AB$51),(cs!$B$25&lt;ns!AB$52)),AND((cs!$B$25&lt;=ns!AB$54),(cs!$B$25&gt;ns!AB$53))),"RARE",IF(AND(ISBLANK(ns!AB$51),ISBLANK(ns!AB$52),ISBLANK(ns!AB$53),ISBLANK(ns!AB$54)),"UNK",FALSE())))</f>
        <v>1</v>
      </c>
      <c r="AC21" s="52" t="b">
        <f>IF(OR(AND((cs!$B$25&gt;=ns!AC$52),(cs!$B$25&lt;=ns!AC$53)),cs!$B$25=""),TRUE(),IF(OR(AND((cs!$B$25&gt;=ns!AC$51),(cs!$B$25&lt;ns!AC$52)),AND((cs!$B$25&lt;=ns!AC$54),(cs!$B$25&gt;ns!AC$53))),"RARE",IF(AND(ISBLANK(ns!AC$51),ISBLANK(ns!AC$52),ISBLANK(ns!AC$53),ISBLANK(ns!AC$54)),"UNK",FALSE())))</f>
        <v>1</v>
      </c>
      <c r="AD21" s="52" t="b">
        <f>IF(OR(AND((cs!$B$25&gt;=ns!AD$52),(cs!$B$25&lt;=ns!AD$53)),cs!$B$25=""),TRUE(),IF(OR(AND((cs!$B$25&gt;=ns!AD$51),(cs!$B$25&lt;ns!AD$52)),AND((cs!$B$25&lt;=ns!AD$54),(cs!$B$25&gt;ns!AD$53))),"RARE",IF(AND(ISBLANK(ns!AD$51),ISBLANK(ns!AD$52),ISBLANK(ns!AD$53),ISBLANK(ns!AD$54)),"UNK",FALSE())))</f>
        <v>1</v>
      </c>
      <c r="AE21" s="52" t="b">
        <f>IF(OR(AND((cs!$B$25&gt;=ns!AE$52),(cs!$B$25&lt;=ns!AE$53)),cs!$B$25=""),TRUE(),IF(OR(AND((cs!$B$25&gt;=ns!AE$51),(cs!$B$25&lt;ns!AE$52)),AND((cs!$B$25&lt;=ns!AE$54),(cs!$B$25&gt;ns!AE$53))),"RARE",IF(AND(ISBLANK(ns!AE$51),ISBLANK(ns!AE$52),ISBLANK(ns!AE$53),ISBLANK(ns!AE$54)),"UNK",FALSE())))</f>
        <v>1</v>
      </c>
      <c r="AF21" s="52" t="b">
        <f>IF(OR(AND((cs!$B$25&gt;=ns!AF$52),(cs!$B$25&lt;=ns!AF$53)),cs!$B$25=""),TRUE(),IF(OR(AND((cs!$B$25&gt;=ns!AF$51),(cs!$B$25&lt;ns!AF$52)),AND((cs!$B$25&lt;=ns!AF$54),(cs!$B$25&gt;ns!AF$53))),"RARE",IF(AND(ISBLANK(ns!AF$51),ISBLANK(ns!AF$52),ISBLANK(ns!AF$53),ISBLANK(ns!AF$54)),"UNK",FALSE())))</f>
        <v>1</v>
      </c>
      <c r="AG21" s="52" t="b">
        <f>IF(OR(AND((cs!$B$25&gt;=ns!AG$52),(cs!$B$25&lt;=ns!AG$53)),cs!$B$25=""),TRUE(),IF(OR(AND((cs!$B$25&gt;=ns!AG$51),(cs!$B$25&lt;ns!AG$52)),AND((cs!$B$25&lt;=ns!AG$54),(cs!$B$25&gt;ns!AG$53))),"RARE",IF(AND(ISBLANK(ns!AG$51),ISBLANK(ns!AG$52),ISBLANK(ns!AG$53),ISBLANK(ns!AG$54)),"UNK",FALSE())))</f>
        <v>1</v>
      </c>
      <c r="AH21" s="52" t="b">
        <f>IF(OR(AND((cs!$B$25&gt;=ns!AH$52),(cs!$B$25&lt;=ns!AH$53)),cs!$B$25=""),TRUE(),IF(OR(AND((cs!$B$25&gt;=ns!AH$51),(cs!$B$25&lt;ns!AH$52)),AND((cs!$B$25&lt;=ns!AH$54),(cs!$B$25&gt;ns!AH$53))),"RARE",IF(AND(ISBLANK(ns!AH$51),ISBLANK(ns!AH$52),ISBLANK(ns!AH$53),ISBLANK(ns!AH$54)),"UNK",FALSE())))</f>
        <v>1</v>
      </c>
      <c r="AI21" s="52" t="b">
        <f>IF(OR(AND((cs!$B$25&gt;=ns!AI$52),(cs!$B$25&lt;=ns!AI$53)),cs!$B$25=""),TRUE(),IF(OR(AND((cs!$B$25&gt;=ns!AI$51),(cs!$B$25&lt;ns!AI$52)),AND((cs!$B$25&lt;=ns!AI$54),(cs!$B$25&gt;ns!AI$53))),"RARE",IF(AND(ISBLANK(ns!AI$51),ISBLANK(ns!AI$52),ISBLANK(ns!AI$53),ISBLANK(ns!AI$54)),"UNK",FALSE())))</f>
        <v>1</v>
      </c>
      <c r="AJ21" s="52" t="b">
        <f>IF(OR(AND((cs!$B$25&gt;=ns!AJ$52),(cs!$B$25&lt;=ns!AJ$53)),cs!$B$25=""),TRUE(),IF(OR(AND((cs!$B$25&gt;=ns!AJ$51),(cs!$B$25&lt;ns!AJ$52)),AND((cs!$B$25&lt;=ns!AJ$54),(cs!$B$25&gt;ns!AJ$53))),"RARE",IF(AND(ISBLANK(ns!AJ$51),ISBLANK(ns!AJ$52),ISBLANK(ns!AJ$53),ISBLANK(ns!AJ$54)),"UNK",FALSE())))</f>
        <v>1</v>
      </c>
      <c r="AK21" s="52" t="b">
        <f>IF(OR(AND((cs!$B$25&gt;=ns!AK$52),(cs!$B$25&lt;=ns!AK$53)),cs!$B$25=""),TRUE(),IF(OR(AND((cs!$B$25&gt;=ns!AK$51),(cs!$B$25&lt;ns!AK$52)),AND((cs!$B$25&lt;=ns!AK$54),(cs!$B$25&gt;ns!AK$53))),"RARE",IF(AND(ISBLANK(ns!AK$51),ISBLANK(ns!AK$52),ISBLANK(ns!AK$53),ISBLANK(ns!AK$54)),"UNK",FALSE())))</f>
        <v>1</v>
      </c>
      <c r="AL21" s="52" t="b">
        <f>IF(OR(AND((cs!$B$25&gt;=ns!AL$52),(cs!$B$25&lt;=ns!AL$53)),cs!$B$25=""),TRUE(),IF(OR(AND((cs!$B$25&gt;=ns!AL$51),(cs!$B$25&lt;ns!AL$52)),AND((cs!$B$25&lt;=ns!AL$54),(cs!$B$25&gt;ns!AL$53))),"RARE",IF(AND(ISBLANK(ns!AL$51),ISBLANK(ns!AL$52),ISBLANK(ns!AL$53),ISBLANK(ns!AL$54)),"UNK",FALSE())))</f>
        <v>1</v>
      </c>
      <c r="AM21" s="52" t="b">
        <f>IF(OR(AND((cs!$B$25&gt;=ns!AM$52),(cs!$B$25&lt;=ns!AM$53)),cs!$B$25=""),TRUE(),IF(OR(AND((cs!$B$25&gt;=ns!AM$51),(cs!$B$25&lt;ns!AM$52)),AND((cs!$B$25&lt;=ns!AM$54),(cs!$B$25&gt;ns!AM$53))),"RARE",IF(AND(ISBLANK(ns!AM$51),ISBLANK(ns!AM$52),ISBLANK(ns!AM$53),ISBLANK(ns!AM$54)),"UNK",FALSE())))</f>
        <v>1</v>
      </c>
      <c r="AN21" s="52" t="b">
        <f>IF(OR(AND((cs!$B$25&gt;=ns!AN$52),(cs!$B$25&lt;=ns!AN$53)),cs!$B$25=""),TRUE(),IF(OR(AND((cs!$B$25&gt;=ns!AN$51),(cs!$B$25&lt;ns!AN$52)),AND((cs!$B$25&lt;=ns!AN$54),(cs!$B$25&gt;ns!AN$53))),"RARE",IF(AND(ISBLANK(ns!AN$51),ISBLANK(ns!AN$52),ISBLANK(ns!AN$53),ISBLANK(ns!AN$54)),"UNK",FALSE())))</f>
        <v>1</v>
      </c>
      <c r="AO21" s="52" t="b">
        <f>IF(OR(AND((cs!$B$25&gt;=ns!AO$52),(cs!$B$25&lt;=ns!AO$53)),cs!$B$25=""),TRUE(),IF(OR(AND((cs!$B$25&gt;=ns!AO$51),(cs!$B$25&lt;ns!AO$52)),AND((cs!$B$25&lt;=ns!AO$54),(cs!$B$25&gt;ns!AO$53))),"RARE",IF(AND(ISBLANK(ns!AO$51),ISBLANK(ns!AO$52),ISBLANK(ns!AO$53),ISBLANK(ns!AO$54)),"UNK",FALSE())))</f>
        <v>1</v>
      </c>
      <c r="AP21" s="52" t="b">
        <f>IF(OR(AND((cs!$B$25&gt;=ns!AP$52),(cs!$B$25&lt;=ns!AP$53)),cs!$B$25=""),TRUE(),IF(OR(AND((cs!$B$25&gt;=ns!AP$51),(cs!$B$25&lt;ns!AP$52)),AND((cs!$B$25&lt;=ns!AP$54),(cs!$B$25&gt;ns!AP$53))),"RARE",IF(AND(ISBLANK(ns!AP$51),ISBLANK(ns!AP$52),ISBLANK(ns!AP$53),ISBLANK(ns!AP$54)),"UNK",FALSE())))</f>
        <v>1</v>
      </c>
      <c r="AQ21" s="52" t="b">
        <f>IF(OR(AND((cs!$B$25&gt;=ns!AQ$52),(cs!$B$25&lt;=ns!AQ$53)),cs!$B$25=""),TRUE(),IF(OR(AND((cs!$B$25&gt;=ns!AQ$51),(cs!$B$25&lt;ns!AQ$52)),AND((cs!$B$25&lt;=ns!AQ$54),(cs!$B$25&gt;ns!AQ$53))),"RARE",IF(AND(ISBLANK(ns!AQ$51),ISBLANK(ns!AQ$52),ISBLANK(ns!AQ$53),ISBLANK(ns!AQ$54)),"UNK",FALSE())))</f>
        <v>1</v>
      </c>
      <c r="AR21" s="52" t="b">
        <f>IF(OR(AND((cs!$B$25&gt;=ns!AR$52),(cs!$B$25&lt;=ns!AR$53)),cs!$B$25=""),TRUE(),IF(OR(AND((cs!$B$25&gt;=ns!AR$51),(cs!$B$25&lt;ns!AR$52)),AND((cs!$B$25&lt;=ns!AR$54),(cs!$B$25&gt;ns!AR$53))),"RARE",IF(AND(ISBLANK(ns!AR$51),ISBLANK(ns!AR$52),ISBLANK(ns!AR$53),ISBLANK(ns!AR$54)),"UNK",FALSE())))</f>
        <v>1</v>
      </c>
      <c r="AS21" s="52" t="b">
        <f>IF(OR(AND((cs!$B$25&gt;=ns!AS$52),(cs!$B$25&lt;=ns!AS$53)),cs!$B$25=""),TRUE(),IF(OR(AND((cs!$B$25&gt;=ns!AS$51),(cs!$B$25&lt;ns!AS$52)),AND((cs!$B$25&lt;=ns!AS$54),(cs!$B$25&gt;ns!AS$53))),"RARE",IF(AND(ISBLANK(ns!AS$51),ISBLANK(ns!AS$52),ISBLANK(ns!AS$53),ISBLANK(ns!AS$54)),"UNK",FALSE())))</f>
        <v>1</v>
      </c>
      <c r="AT21" s="52" t="b">
        <f>IF(OR(AND((cs!$B$25&gt;=ns!AT$52),(cs!$B$25&lt;=ns!AT$53)),cs!$B$25=""),TRUE(),IF(OR(AND((cs!$B$25&gt;=ns!AT$51),(cs!$B$25&lt;ns!AT$52)),AND((cs!$B$25&lt;=ns!AT$54),(cs!$B$25&gt;ns!AT$53))),"RARE",IF(AND(ISBLANK(ns!AT$51),ISBLANK(ns!AT$52),ISBLANK(ns!AT$53),ISBLANK(ns!AT$54)),"UNK",FALSE())))</f>
        <v>1</v>
      </c>
      <c r="AU21" s="52" t="b">
        <f>IF(OR(AND((cs!$B$25&gt;=ns!AU$52),(cs!$B$25&lt;=ns!AU$53)),cs!$B$25=""),TRUE(),IF(OR(AND((cs!$B$25&gt;=ns!AU$51),(cs!$B$25&lt;ns!AU$52)),AND((cs!$B$25&lt;=ns!AU$54),(cs!$B$25&gt;ns!AU$53))),"RARE",IF(AND(ISBLANK(ns!AU$51),ISBLANK(ns!AU$52),ISBLANK(ns!AU$53),ISBLANK(ns!AU$54)),"UNK",FALSE())))</f>
        <v>1</v>
      </c>
      <c r="AV21" s="52" t="b">
        <f>IF(OR(AND((cs!$B$25&gt;=ns!AV$52),(cs!$B$25&lt;=ns!AV$53)),cs!$B$25=""),TRUE(),IF(OR(AND((cs!$B$25&gt;=ns!AV$51),(cs!$B$25&lt;ns!AV$52)),AND((cs!$B$25&lt;=ns!AV$54),(cs!$B$25&gt;ns!AV$53))),"RARE",IF(AND(ISBLANK(ns!AV$51),ISBLANK(ns!AV$52),ISBLANK(ns!AV$53),ISBLANK(ns!AV$54)),"UNK",FALSE())))</f>
        <v>1</v>
      </c>
      <c r="AW21" s="52" t="b">
        <f>IF(OR(AND((cs!$B$25&gt;=ns!AW$52),(cs!$B$25&lt;=ns!AW$53)),cs!$B$25=""),TRUE(),IF(OR(AND((cs!$B$25&gt;=ns!AW$51),(cs!$B$25&lt;ns!AW$52)),AND((cs!$B$25&lt;=ns!AW$54),(cs!$B$25&gt;ns!AW$53))),"RARE",IF(AND(ISBLANK(ns!AW$51),ISBLANK(ns!AW$52),ISBLANK(ns!AW$53),ISBLANK(ns!AW$54)),"UNK",FALSE())))</f>
        <v>1</v>
      </c>
      <c r="AX21" s="52" t="b">
        <f>IF(OR(AND((cs!$B$25&gt;=ns!AX$52),(cs!$B$25&lt;=ns!AX$53)),cs!$B$25=""),TRUE(),IF(OR(AND((cs!$B$25&gt;=ns!AX$51),(cs!$B$25&lt;ns!AX$52)),AND((cs!$B$25&lt;=ns!AX$54),(cs!$B$25&gt;ns!AX$53))),"RARE",IF(AND(ISBLANK(ns!AX$51),ISBLANK(ns!AX$52),ISBLANK(ns!AX$53),ISBLANK(ns!AX$54)),"UNK",FALSE())))</f>
        <v>1</v>
      </c>
      <c r="AY21" s="52" t="b">
        <f>IF(OR(AND((cs!$B$25&gt;=ns!AY$52),(cs!$B$25&lt;=ns!AY$53)),cs!$B$25=""),TRUE(),IF(OR(AND((cs!$B$25&gt;=ns!AY$51),(cs!$B$25&lt;ns!AY$52)),AND((cs!$B$25&lt;=ns!AY$54),(cs!$B$25&gt;ns!AY$53))),"RARE",IF(AND(ISBLANK(ns!AY$51),ISBLANK(ns!AY$52),ISBLANK(ns!AY$53),ISBLANK(ns!AY$54)),"UNK",FALSE())))</f>
        <v>1</v>
      </c>
      <c r="AZ21" s="52" t="b">
        <f>IF(OR(AND((cs!$B$25&gt;=ns!AZ$52),(cs!$B$25&lt;=ns!AZ$53)),cs!$B$25=""),TRUE(),IF(OR(AND((cs!$B$25&gt;=ns!AZ$51),(cs!$B$25&lt;ns!AZ$52)),AND((cs!$B$25&lt;=ns!AZ$54),(cs!$B$25&gt;ns!AZ$53))),"RARE",IF(AND(ISBLANK(ns!AZ$51),ISBLANK(ns!AZ$52),ISBLANK(ns!AZ$53),ISBLANK(ns!AZ$54)),"UNK",FALSE())))</f>
        <v>1</v>
      </c>
      <c r="BA21" s="52" t="b">
        <f>IF(OR(AND((cs!$B$25&gt;=ns!BA$52),(cs!$B$25&lt;=ns!BA$53)),cs!$B$25=""),TRUE(),IF(OR(AND((cs!$B$25&gt;=ns!BA$51),(cs!$B$25&lt;ns!BA$52)),AND((cs!$B$25&lt;=ns!BA$54),(cs!$B$25&gt;ns!BA$53))),"RARE",IF(AND(ISBLANK(ns!BA$51),ISBLANK(ns!BA$52),ISBLANK(ns!BA$53),ISBLANK(ns!BA$54)),"UNK",FALSE())))</f>
        <v>1</v>
      </c>
      <c r="BB21" s="52" t="b">
        <f>IF(OR(AND((cs!$B$25&gt;=ns!BB$52),(cs!$B$25&lt;=ns!BB$53)),cs!$B$25=""),TRUE(),IF(OR(AND((cs!$B$25&gt;=ns!BB$51),(cs!$B$25&lt;ns!BB$52)),AND((cs!$B$25&lt;=ns!BB$54),(cs!$B$25&gt;ns!BB$53))),"RARE",IF(AND(ISBLANK(ns!BB$51),ISBLANK(ns!BB$52),ISBLANK(ns!BB$53),ISBLANK(ns!BB$54)),"UNK",FALSE())))</f>
        <v>1</v>
      </c>
      <c r="BC21" s="52" t="b">
        <f>IF(OR(AND((cs!$B$25&gt;=ns!BC$52),(cs!$B$25&lt;=ns!BC$53)),cs!$B$25=""),TRUE(),IF(OR(AND((cs!$B$25&gt;=ns!BC$51),(cs!$B$25&lt;ns!BC$52)),AND((cs!$B$25&lt;=ns!BC$54),(cs!$B$25&gt;ns!BC$53))),"RARE",IF(AND(ISBLANK(ns!BC$51),ISBLANK(ns!BC$52),ISBLANK(ns!BC$53),ISBLANK(ns!BC$54)),"UNK",FALSE())))</f>
        <v>1</v>
      </c>
      <c r="BD21" s="52" t="b">
        <f>IF(OR(AND((cs!$B$25&gt;=ns!BD$52),(cs!$B$25&lt;=ns!BD$53)),cs!$B$25=""),TRUE(),IF(OR(AND((cs!$B$25&gt;=ns!BD$51),(cs!$B$25&lt;ns!BD$52)),AND((cs!$B$25&lt;=ns!BD$54),(cs!$B$25&gt;ns!BD$53))),"RARE",IF(AND(ISBLANK(ns!BD$51),ISBLANK(ns!BD$52),ISBLANK(ns!BD$53),ISBLANK(ns!BD$54)),"UNK",FALSE())))</f>
        <v>1</v>
      </c>
      <c r="BE21" s="52" t="b">
        <f>IF(OR(AND((cs!$B$25&gt;=ns!BE$52),(cs!$B$25&lt;=ns!BE$53)),cs!$B$25=""),TRUE(),IF(OR(AND((cs!$B$25&gt;=ns!BE$51),(cs!$B$25&lt;ns!BE$52)),AND((cs!$B$25&lt;=ns!BE$54),(cs!$B$25&gt;ns!BE$53))),"RARE",IF(AND(ISBLANK(ns!BE$51),ISBLANK(ns!BE$52),ISBLANK(ns!BE$53),ISBLANK(ns!BE$54)),"UNK",FALSE())))</f>
        <v>1</v>
      </c>
      <c r="BF21" s="52" t="b">
        <f>IF(OR(AND((cs!$B$25&gt;=ns!BF$52),(cs!$B$25&lt;=ns!BF$53)),cs!$B$25=""),TRUE(),IF(OR(AND((cs!$B$25&gt;=ns!BF$51),(cs!$B$25&lt;ns!BF$52)),AND((cs!$B$25&lt;=ns!BF$54),(cs!$B$25&gt;ns!BF$53))),"RARE",IF(AND(ISBLANK(ns!BF$51),ISBLANK(ns!BF$52),ISBLANK(ns!BF$53),ISBLANK(ns!BF$54)),"UNK",FALSE())))</f>
        <v>1</v>
      </c>
      <c r="BG21" s="52" t="b">
        <f>IF(OR(AND((cs!$B$25&gt;=ns!BG$52),(cs!$B$25&lt;=ns!BG$53)),cs!$B$25=""),TRUE(),IF(OR(AND((cs!$B$25&gt;=ns!BG$51),(cs!$B$25&lt;ns!BG$52)),AND((cs!$B$25&lt;=ns!BG$54),(cs!$B$25&gt;ns!BG$53))),"RARE",IF(AND(ISBLANK(ns!BG$51),ISBLANK(ns!BG$52),ISBLANK(ns!BG$53),ISBLANK(ns!BG$54)),"UNK",FALSE())))</f>
        <v>1</v>
      </c>
      <c r="BH21" s="52" t="b">
        <f>IF(OR(AND((cs!$B$25&gt;=ns!BH$52),(cs!$B$25&lt;=ns!BH$53)),cs!$B$25=""),TRUE(),IF(OR(AND((cs!$B$25&gt;=ns!BH$51),(cs!$B$25&lt;ns!BH$52)),AND((cs!$B$25&lt;=ns!BH$54),(cs!$B$25&gt;ns!BH$53))),"RARE",IF(AND(ISBLANK(ns!BH$51),ISBLANK(ns!BH$52),ISBLANK(ns!BH$53),ISBLANK(ns!BH$54)),"UNK",FALSE())))</f>
        <v>1</v>
      </c>
      <c r="BI21" s="52" t="b">
        <f>IF(OR(AND((cs!$B$25&gt;=ns!BI$52),(cs!$B$25&lt;=ns!BI$53)),cs!$B$25=""),TRUE(),IF(OR(AND((cs!$B$25&gt;=ns!BI$51),(cs!$B$25&lt;ns!BI$52)),AND((cs!$B$25&lt;=ns!BI$54),(cs!$B$25&gt;ns!BI$53))),"RARE",IF(AND(ISBLANK(ns!BI$51),ISBLANK(ns!BI$52),ISBLANK(ns!BI$53),ISBLANK(ns!BI$54)),"UNK",FALSE())))</f>
        <v>1</v>
      </c>
      <c r="BJ21" s="52" t="b">
        <f>IF(OR(AND((cs!$B$25&gt;=ns!BJ$52),(cs!$B$25&lt;=ns!BJ$53)),cs!$B$25=""),TRUE(),IF(OR(AND((cs!$B$25&gt;=ns!BJ$51),(cs!$B$25&lt;ns!BJ$52)),AND((cs!$B$25&lt;=ns!BJ$54),(cs!$B$25&gt;ns!BJ$53))),"RARE",IF(AND(ISBLANK(ns!BJ$51),ISBLANK(ns!BJ$52),ISBLANK(ns!BJ$53),ISBLANK(ns!BJ$54)),"UNK",FALSE())))</f>
        <v>1</v>
      </c>
      <c r="BK21" s="52" t="b">
        <f>IF(OR(AND((cs!$B$25&gt;=ns!BK$52),(cs!$B$25&lt;=ns!BK$53)),cs!$B$25=""),TRUE(),IF(OR(AND((cs!$B$25&gt;=ns!BK$51),(cs!$B$25&lt;ns!BK$52)),AND((cs!$B$25&lt;=ns!BK$54),(cs!$B$25&gt;ns!BK$53))),"RARE",IF(AND(ISBLANK(ns!BK$51),ISBLANK(ns!BK$52),ISBLANK(ns!BK$53),ISBLANK(ns!BK$54)),"UNK",FALSE())))</f>
        <v>1</v>
      </c>
    </row>
    <row r="22" spans="1:63" x14ac:dyDescent="0.2">
      <c r="A22" t="s">
        <v>961</v>
      </c>
      <c r="B22" s="52" t="b">
        <f>IF(OR(AND((cs!$B$26&gt;=ns!B$56),(cs!$B$26&lt;=ns!B$57)),cs!$B$26=""),TRUE(),IF(OR(AND((cs!$B$26&gt;=ns!B$55),(cs!$B$26&lt;ns!B$56)),AND((cs!$B$26&lt;=ns!B$58),(cs!$B$26&gt;ns!B$57))),"RARE",IF(AND(ISBLANK(ns!B$55),ISBLANK(ns!B$56),ISBLANK(ns!B$57),ISBLANK(ns!B$58)),"UNK",FALSE())))</f>
        <v>1</v>
      </c>
      <c r="C22" s="52" t="b">
        <f>IF(OR(AND((cs!$B$26&gt;=ns!C$56),(cs!$B$26&lt;=ns!C$57)),cs!$B$26=""),TRUE(),IF(OR(AND((cs!$B$26&gt;=ns!C$55),(cs!$B$24&lt;ns!C$56)),AND((cs!$B$26&lt;=ns!C$58),(cs!$B$26&gt;ns!C$57))),"RARE",IF(AND(ISBLANK(ns!C$55),ISBLANK(ns!C$56),ISBLANK(ns!C$57),ISBLANK(ns!C$58)),"UNK",FALSE())))</f>
        <v>1</v>
      </c>
      <c r="D22" s="52" t="b">
        <f>IF(OR(AND((cs!$B$26&gt;=ns!D$56),(cs!$B$26&lt;=ns!D$57)),cs!$B$26=""),TRUE(),IF(OR(AND((cs!$B$26&gt;=ns!D$55),(cs!$B$24&lt;ns!D$56)),AND((cs!$B$26&lt;=ns!D$58),(cs!$B$26&gt;ns!D$57))),"RARE",IF(AND(ISBLANK(ns!D$55),ISBLANK(ns!D$56),ISBLANK(ns!D$57),ISBLANK(ns!D$58)),"UNK",FALSE())))</f>
        <v>1</v>
      </c>
      <c r="E22" s="52" t="b">
        <f>IF(OR(AND((cs!$B$26&gt;=ns!E$56),(cs!$B$26&lt;=ns!E$57)),cs!$B$26=""),TRUE(),IF(OR(AND((cs!$B$26&gt;=ns!E$55),(cs!$B$24&lt;ns!E$56)),AND((cs!$B$26&lt;=ns!E$58),(cs!$B$26&gt;ns!E$57))),"RARE",IF(AND(ISBLANK(ns!E$55),ISBLANK(ns!E$56),ISBLANK(ns!E$57),ISBLANK(ns!E$58)),"UNK",FALSE())))</f>
        <v>1</v>
      </c>
      <c r="F22" s="52" t="b">
        <f>IF(OR(AND((cs!$B$26&gt;=ns!F$56),(cs!$B$26&lt;=ns!F$57)),cs!$B$26=""),TRUE(),IF(OR(AND((cs!$B$26&gt;=ns!F$55),(cs!$B$24&lt;ns!F$56)),AND((cs!$B$26&lt;=ns!F$58),(cs!$B$26&gt;ns!F$57))),"RARE",IF(AND(ISBLANK(ns!F$55),ISBLANK(ns!F$56),ISBLANK(ns!F$57),ISBLANK(ns!F$58)),"UNK",FALSE())))</f>
        <v>1</v>
      </c>
      <c r="G22" s="52" t="b">
        <f>IF(OR(AND((cs!$B$26&gt;=ns!G$56),(cs!$B$26&lt;=ns!G$57)),cs!$B$26=""),TRUE(),IF(OR(AND((cs!$B$26&gt;=ns!G$55),(cs!$B$24&lt;ns!G$56)),AND((cs!$B$26&lt;=ns!G$58),(cs!$B$26&gt;ns!G$57))),"RARE",IF(AND(ISBLANK(ns!G$55),ISBLANK(ns!G$56),ISBLANK(ns!G$57),ISBLANK(ns!G$58)),"UNK",FALSE())))</f>
        <v>1</v>
      </c>
      <c r="H22" s="52" t="b">
        <f>IF(OR(AND((cs!$B$26&gt;=ns!H$56),(cs!$B$26&lt;=ns!H$57)),cs!$B$26=""),TRUE(),IF(OR(AND((cs!$B$26&gt;=ns!H$55),(cs!$B$24&lt;ns!H$56)),AND((cs!$B$26&lt;=ns!H$58),(cs!$B$26&gt;ns!H$57))),"RARE",IF(AND(ISBLANK(ns!H$55),ISBLANK(ns!H$56),ISBLANK(ns!H$57),ISBLANK(ns!H$58)),"UNK",FALSE())))</f>
        <v>1</v>
      </c>
      <c r="I22" s="52" t="b">
        <f>IF(OR(AND((cs!$B$26&gt;=ns!I$56),(cs!$B$26&lt;=ns!I$57)),cs!$B$26=""),TRUE(),IF(OR(AND((cs!$B$26&gt;=ns!I$55),(cs!$B$24&lt;ns!I$56)),AND((cs!$B$26&lt;=ns!I$58),(cs!$B$26&gt;ns!I$57))),"RARE",IF(AND(ISBLANK(ns!I$55),ISBLANK(ns!I$56),ISBLANK(ns!I$57),ISBLANK(ns!I$58)),"UNK",FALSE())))</f>
        <v>1</v>
      </c>
      <c r="J22" s="52" t="b">
        <f>IF(OR(AND((cs!$B$26&gt;=ns!J$56),(cs!$B$26&lt;=ns!J$57)),cs!$B$26=""),TRUE(),IF(OR(AND((cs!$B$26&gt;=ns!J$55),(cs!$B$24&lt;ns!J$56)),AND((cs!$B$26&lt;=ns!J$58),(cs!$B$26&gt;ns!J$57))),"RARE",IF(AND(ISBLANK(ns!J$55),ISBLANK(ns!J$56),ISBLANK(ns!J$57),ISBLANK(ns!J$58)),"UNK",FALSE())))</f>
        <v>1</v>
      </c>
      <c r="K22" s="52" t="b">
        <f>IF(OR(AND((cs!$B$26&gt;=ns!K$56),(cs!$B$26&lt;=ns!K$57)),cs!$B$26=""),TRUE(),IF(OR(AND((cs!$B$26&gt;=ns!K$55),(cs!$B$24&lt;ns!K$56)),AND((cs!$B$26&lt;=ns!K$58),(cs!$B$26&gt;ns!K$57))),"RARE",IF(AND(ISBLANK(ns!K$55),ISBLANK(ns!K$56),ISBLANK(ns!K$57),ISBLANK(ns!K$58)),"UNK",FALSE())))</f>
        <v>1</v>
      </c>
      <c r="L22" s="52" t="b">
        <f>IF(OR(AND((cs!$B$26&gt;=ns!L$56),(cs!$B$26&lt;=ns!L$57)),cs!$B$26=""),TRUE(),IF(OR(AND((cs!$B$26&gt;=ns!L$55),(cs!$B$24&lt;ns!L$56)),AND((cs!$B$26&lt;=ns!L$58),(cs!$B$26&gt;ns!L$57))),"RARE",IF(AND(ISBLANK(ns!L$55),ISBLANK(ns!L$56),ISBLANK(ns!L$57),ISBLANK(ns!L$58)),"UNK",FALSE())))</f>
        <v>1</v>
      </c>
      <c r="M22" s="52" t="b">
        <f>IF(OR(AND((cs!$B$26&gt;=ns!M$56),(cs!$B$26&lt;=ns!M$57)),cs!$B$26=""),TRUE(),IF(OR(AND((cs!$B$26&gt;=ns!M$55),(cs!$B$24&lt;ns!M$56)),AND((cs!$B$26&lt;=ns!M$58),(cs!$B$26&gt;ns!M$57))),"RARE",IF(AND(ISBLANK(ns!M$55),ISBLANK(ns!M$56),ISBLANK(ns!M$57),ISBLANK(ns!M$58)),"UNK",FALSE())))</f>
        <v>1</v>
      </c>
      <c r="N22" s="52" t="b">
        <f>IF(OR(AND((cs!$B$26&gt;=ns!N$56),(cs!$B$26&lt;=ns!N$57)),cs!$B$26=""),TRUE(),IF(OR(AND((cs!$B$26&gt;=ns!N$55),(cs!$B$24&lt;ns!N$56)),AND((cs!$B$26&lt;=ns!N$58),(cs!$B$26&gt;ns!N$57))),"RARE",IF(AND(ISBLANK(ns!N$55),ISBLANK(ns!N$56),ISBLANK(ns!N$57),ISBLANK(ns!N$58)),"UNK",FALSE())))</f>
        <v>1</v>
      </c>
      <c r="O22" s="52" t="b">
        <f>IF(OR(AND((cs!$B$26&gt;=ns!O$56),(cs!$B$26&lt;=ns!O$57)),cs!$B$26=""),TRUE(),IF(OR(AND((cs!$B$26&gt;=ns!O$55),(cs!$B$24&lt;ns!O$56)),AND((cs!$B$26&lt;=ns!O$58),(cs!$B$26&gt;ns!O$57))),"RARE",IF(AND(ISBLANK(ns!O$55),ISBLANK(ns!O$56),ISBLANK(ns!O$57),ISBLANK(ns!O$58)),"UNK",FALSE())))</f>
        <v>1</v>
      </c>
      <c r="P22" s="52" t="b">
        <f>IF(OR(AND((cs!$B$26&gt;=ns!P$56),(cs!$B$26&lt;=ns!P$57)),cs!$B$26=""),TRUE(),IF(OR(AND((cs!$B$26&gt;=ns!P$55),(cs!$B$24&lt;ns!P$56)),AND((cs!$B$26&lt;=ns!P$58),(cs!$B$26&gt;ns!P$57))),"RARE",IF(AND(ISBLANK(ns!P$55),ISBLANK(ns!P$56),ISBLANK(ns!P$57),ISBLANK(ns!P$58)),"UNK",FALSE())))</f>
        <v>1</v>
      </c>
      <c r="Q22" s="52" t="b">
        <f>IF(OR(AND((cs!$B$26&gt;=ns!Q$56),(cs!$B$26&lt;=ns!Q$57)),cs!$B$26=""),TRUE(),IF(OR(AND((cs!$B$26&gt;=ns!Q$55),(cs!$B$24&lt;ns!Q$56)),AND((cs!$B$26&lt;=ns!Q$58),(cs!$B$26&gt;ns!Q$57))),"RARE",IF(AND(ISBLANK(ns!Q$55),ISBLANK(ns!Q$56),ISBLANK(ns!Q$57),ISBLANK(ns!Q$58)),"UNK",FALSE())))</f>
        <v>1</v>
      </c>
      <c r="R22" s="52" t="b">
        <f>IF(OR(AND((cs!$B$26&gt;=ns!R$56),(cs!$B$26&lt;=ns!R$57)),cs!$B$26=""),TRUE(),IF(OR(AND((cs!$B$26&gt;=ns!R$55),(cs!$B$24&lt;ns!R$56)),AND((cs!$B$26&lt;=ns!R$58),(cs!$B$26&gt;ns!R$57))),"RARE",IF(AND(ISBLANK(ns!R$55),ISBLANK(ns!R$56),ISBLANK(ns!R$57),ISBLANK(ns!R$58)),"UNK",FALSE())))</f>
        <v>1</v>
      </c>
      <c r="S22" s="52" t="b">
        <f>IF(OR(AND((cs!$B$26&gt;=ns!S$56),(cs!$B$26&lt;=ns!S$57)),cs!$B$26=""),TRUE(),IF(OR(AND((cs!$B$26&gt;=ns!S$55),(cs!$B$24&lt;ns!S$56)),AND((cs!$B$26&lt;=ns!S$58),(cs!$B$26&gt;ns!S$57))),"RARE",IF(AND(ISBLANK(ns!S$55),ISBLANK(ns!S$56),ISBLANK(ns!S$57),ISBLANK(ns!S$58)),"UNK",FALSE())))</f>
        <v>1</v>
      </c>
      <c r="T22" s="52" t="b">
        <f>IF(OR(AND((cs!$B$26&gt;=ns!T$56),(cs!$B$26&lt;=ns!T$57)),cs!$B$26=""),TRUE(),IF(OR(AND((cs!$B$26&gt;=ns!T$55),(cs!$B$24&lt;ns!T$56)),AND((cs!$B$26&lt;=ns!T$58),(cs!$B$26&gt;ns!T$57))),"RARE",IF(AND(ISBLANK(ns!T$55),ISBLANK(ns!T$56),ISBLANK(ns!T$57),ISBLANK(ns!T$58)),"UNK",FALSE())))</f>
        <v>1</v>
      </c>
      <c r="U22" s="52" t="b">
        <f>IF(OR(AND((cs!$B$26&gt;=ns!U$56),(cs!$B$26&lt;=ns!U$57)),cs!$B$26=""),TRUE(),IF(OR(AND((cs!$B$26&gt;=ns!U$55),(cs!$B$24&lt;ns!U$56)),AND((cs!$B$26&lt;=ns!U$58),(cs!$B$26&gt;ns!U$57))),"RARE",IF(AND(ISBLANK(ns!U$55),ISBLANK(ns!U$56),ISBLANK(ns!U$57),ISBLANK(ns!U$58)),"UNK",FALSE())))</f>
        <v>1</v>
      </c>
      <c r="V22" s="52" t="b">
        <f>IF(OR(AND((cs!$B$26&gt;=ns!V$56),(cs!$B$26&lt;=ns!V$57)),cs!$B$26=""),TRUE(),IF(OR(AND((cs!$B$26&gt;=ns!V$55),(cs!$B$24&lt;ns!V$56)),AND((cs!$B$26&lt;=ns!V$58),(cs!$B$26&gt;ns!V$57))),"RARE",IF(AND(ISBLANK(ns!V$55),ISBLANK(ns!V$56),ISBLANK(ns!V$57),ISBLANK(ns!V$58)),"UNK",FALSE())))</f>
        <v>1</v>
      </c>
      <c r="W22" s="52" t="b">
        <f>IF(OR(AND((cs!$B$26&gt;=ns!W$56),(cs!$B$26&lt;=ns!W$57)),cs!$B$26=""),TRUE(),IF(OR(AND((cs!$B$26&gt;=ns!W$55),(cs!$B$24&lt;ns!W$56)),AND((cs!$B$26&lt;=ns!W$58),(cs!$B$26&gt;ns!W$57))),"RARE",IF(AND(ISBLANK(ns!W$55),ISBLANK(ns!W$56),ISBLANK(ns!W$57),ISBLANK(ns!W$58)),"UNK",FALSE())))</f>
        <v>1</v>
      </c>
      <c r="X22" s="52" t="b">
        <f>IF(OR(AND((cs!$B$26&gt;=ns!X$56),(cs!$B$26&lt;=ns!X$57)),cs!$B$26=""),TRUE(),IF(OR(AND((cs!$B$26&gt;=ns!X$55),(cs!$B$24&lt;ns!X$56)),AND((cs!$B$26&lt;=ns!X$58),(cs!$B$26&gt;ns!X$57))),"RARE",IF(AND(ISBLANK(ns!X$55),ISBLANK(ns!X$56),ISBLANK(ns!X$57),ISBLANK(ns!X$58)),"UNK",FALSE())))</f>
        <v>1</v>
      </c>
      <c r="Y22" s="52" t="b">
        <f>IF(OR(AND((cs!$B$26&gt;=ns!Y$56),(cs!$B$26&lt;=ns!Y$57)),cs!$B$26=""),TRUE(),IF(OR(AND((cs!$B$26&gt;=ns!Y$55),(cs!$B$24&lt;ns!Y$56)),AND((cs!$B$26&lt;=ns!Y$58),(cs!$B$26&gt;ns!Y$57))),"RARE",IF(AND(ISBLANK(ns!Y$55),ISBLANK(ns!Y$56),ISBLANK(ns!Y$57),ISBLANK(ns!Y$58)),"UNK",FALSE())))</f>
        <v>1</v>
      </c>
      <c r="Z22" s="52" t="b">
        <f>IF(OR(AND((cs!$B$26&gt;=ns!Z$56),(cs!$B$26&lt;=ns!Z$57)),cs!$B$26=""),TRUE(),IF(OR(AND((cs!$B$26&gt;=ns!Z$55),(cs!$B$24&lt;ns!Z$56)),AND((cs!$B$26&lt;=ns!Z$58),(cs!$B$26&gt;ns!Z$57))),"RARE",IF(AND(ISBLANK(ns!Z$55),ISBLANK(ns!Z$56),ISBLANK(ns!Z$57),ISBLANK(ns!Z$58)),"UNK",FALSE())))</f>
        <v>1</v>
      </c>
      <c r="AA22" s="52" t="b">
        <f>IF(OR(AND((cs!$B$26&gt;=ns!AA$56),(cs!$B$26&lt;=ns!AA$57)),cs!$B$26=""),TRUE(),IF(OR(AND((cs!$B$26&gt;=ns!AA$55),(cs!$B$24&lt;ns!AA$56)),AND((cs!$B$26&lt;=ns!AA$58),(cs!$B$26&gt;ns!AA$57))),"RARE",IF(AND(ISBLANK(ns!AA$55),ISBLANK(ns!AA$56),ISBLANK(ns!AA$57),ISBLANK(ns!AA$58)),"UNK",FALSE())))</f>
        <v>1</v>
      </c>
      <c r="AB22" s="52" t="b">
        <f>IF(OR(AND((cs!$B$26&gt;=ns!AB$56),(cs!$B$26&lt;=ns!AB$57)),cs!$B$26=""),TRUE(),IF(OR(AND((cs!$B$26&gt;=ns!AB$55),(cs!$B$24&lt;ns!AB$56)),AND((cs!$B$26&lt;=ns!AB$58),(cs!$B$26&gt;ns!AB$57))),"RARE",IF(AND(ISBLANK(ns!AB$55),ISBLANK(ns!AB$56),ISBLANK(ns!AB$57),ISBLANK(ns!AB$58)),"UNK",FALSE())))</f>
        <v>1</v>
      </c>
      <c r="AC22" s="52" t="b">
        <f>IF(OR(AND((cs!$B$26&gt;=ns!AC$56),(cs!$B$26&lt;=ns!AC$57)),cs!$B$26=""),TRUE(),IF(OR(AND((cs!$B$26&gt;=ns!AC$55),(cs!$B$24&lt;ns!AC$56)),AND((cs!$B$26&lt;=ns!AC$58),(cs!$B$26&gt;ns!AC$57))),"RARE",IF(AND(ISBLANK(ns!AC$55),ISBLANK(ns!AC$56),ISBLANK(ns!AC$57),ISBLANK(ns!AC$58)),"UNK",FALSE())))</f>
        <v>1</v>
      </c>
      <c r="AD22" s="52" t="b">
        <f>IF(OR(AND((cs!$B$26&gt;=ns!AD$56),(cs!$B$26&lt;=ns!AD$57)),cs!$B$26=""),TRUE(),IF(OR(AND((cs!$B$26&gt;=ns!AD$55),(cs!$B$24&lt;ns!AD$56)),AND((cs!$B$26&lt;=ns!AD$58),(cs!$B$26&gt;ns!AD$57))),"RARE",IF(AND(ISBLANK(ns!AD$55),ISBLANK(ns!AD$56),ISBLANK(ns!AD$57),ISBLANK(ns!AD$58)),"UNK",FALSE())))</f>
        <v>1</v>
      </c>
      <c r="AE22" s="52" t="b">
        <f>IF(OR(AND((cs!$B$26&gt;=ns!AE$56),(cs!$B$26&lt;=ns!AE$57)),cs!$B$26=""),TRUE(),IF(OR(AND((cs!$B$26&gt;=ns!AE$55),(cs!$B$24&lt;ns!AE$56)),AND((cs!$B$26&lt;=ns!AE$58),(cs!$B$26&gt;ns!AE$57))),"RARE",IF(AND(ISBLANK(ns!AE$55),ISBLANK(ns!AE$56),ISBLANK(ns!AE$57),ISBLANK(ns!AE$58)),"UNK",FALSE())))</f>
        <v>1</v>
      </c>
      <c r="AF22" s="52" t="b">
        <f>IF(OR(AND((cs!$B$26&gt;=ns!AF$56),(cs!$B$26&lt;=ns!AF$57)),cs!$B$26=""),TRUE(),IF(OR(AND((cs!$B$26&gt;=ns!AF$55),(cs!$B$24&lt;ns!AF$56)),AND((cs!$B$26&lt;=ns!AF$58),(cs!$B$26&gt;ns!AF$57))),"RARE",IF(AND(ISBLANK(ns!AF$55),ISBLANK(ns!AF$56),ISBLANK(ns!AF$57),ISBLANK(ns!AF$58)),"UNK",FALSE())))</f>
        <v>1</v>
      </c>
      <c r="AG22" s="52" t="b">
        <f>IF(OR(AND((cs!$B$26&gt;=ns!AG$56),(cs!$B$26&lt;=ns!AG$57)),cs!$B$26=""),TRUE(),IF(OR(AND((cs!$B$26&gt;=ns!AG$55),(cs!$B$24&lt;ns!AG$56)),AND((cs!$B$26&lt;=ns!AG$58),(cs!$B$26&gt;ns!AG$57))),"RARE",IF(AND(ISBLANK(ns!AG$55),ISBLANK(ns!AG$56),ISBLANK(ns!AG$57),ISBLANK(ns!AG$58)),"UNK",FALSE())))</f>
        <v>1</v>
      </c>
      <c r="AH22" s="52" t="b">
        <f>IF(OR(AND((cs!$B$26&gt;=ns!AH$56),(cs!$B$26&lt;=ns!AH$57)),cs!$B$26=""),TRUE(),IF(OR(AND((cs!$B$26&gt;=ns!AH$55),(cs!$B$24&lt;ns!AH$56)),AND((cs!$B$26&lt;=ns!AH$58),(cs!$B$26&gt;ns!AH$57))),"RARE",IF(AND(ISBLANK(ns!AH$55),ISBLANK(ns!AH$56),ISBLANK(ns!AH$57),ISBLANK(ns!AH$58)),"UNK",FALSE())))</f>
        <v>1</v>
      </c>
      <c r="AI22" s="52" t="b">
        <f>IF(OR(AND((cs!$B$26&gt;=ns!AI$56),(cs!$B$26&lt;=ns!AI$57)),cs!$B$26=""),TRUE(),IF(OR(AND((cs!$B$26&gt;=ns!AI$55),(cs!$B$24&lt;ns!AI$56)),AND((cs!$B$26&lt;=ns!AI$58),(cs!$B$26&gt;ns!AI$57))),"RARE",IF(AND(ISBLANK(ns!AI$55),ISBLANK(ns!AI$56),ISBLANK(ns!AI$57),ISBLANK(ns!AI$58)),"UNK",FALSE())))</f>
        <v>1</v>
      </c>
      <c r="AJ22" s="52" t="b">
        <f>IF(OR(AND((cs!$B$26&gt;=ns!AJ$56),(cs!$B$26&lt;=ns!AJ$57)),cs!$B$26=""),TRUE(),IF(OR(AND((cs!$B$26&gt;=ns!AJ$55),(cs!$B$24&lt;ns!AJ$56)),AND((cs!$B$26&lt;=ns!AJ$58),(cs!$B$26&gt;ns!AJ$57))),"RARE",IF(AND(ISBLANK(ns!AJ$55),ISBLANK(ns!AJ$56),ISBLANK(ns!AJ$57),ISBLANK(ns!AJ$58)),"UNK",FALSE())))</f>
        <v>1</v>
      </c>
      <c r="AK22" s="52" t="b">
        <f>IF(OR(AND((cs!$B$26&gt;=ns!AK$56),(cs!$B$26&lt;=ns!AK$57)),cs!$B$26=""),TRUE(),IF(OR(AND((cs!$B$26&gt;=ns!AK$55),(cs!$B$24&lt;ns!AK$56)),AND((cs!$B$26&lt;=ns!AK$58),(cs!$B$26&gt;ns!AK$57))),"RARE",IF(AND(ISBLANK(ns!AK$55),ISBLANK(ns!AK$56),ISBLANK(ns!AK$57),ISBLANK(ns!AK$58)),"UNK",FALSE())))</f>
        <v>1</v>
      </c>
      <c r="AL22" s="52" t="b">
        <f>IF(OR(AND((cs!$B$26&gt;=ns!AL$56),(cs!$B$26&lt;=ns!AL$57)),cs!$B$26=""),TRUE(),IF(OR(AND((cs!$B$26&gt;=ns!AL$55),(cs!$B$24&lt;ns!AL$56)),AND((cs!$B$26&lt;=ns!AL$58),(cs!$B$26&gt;ns!AL$57))),"RARE",IF(AND(ISBLANK(ns!AL$55),ISBLANK(ns!AL$56),ISBLANK(ns!AL$57),ISBLANK(ns!AL$58)),"UNK",FALSE())))</f>
        <v>1</v>
      </c>
      <c r="AM22" s="52" t="b">
        <f>IF(OR(AND((cs!$B$26&gt;=ns!AM$56),(cs!$B$26&lt;=ns!AM$57)),cs!$B$26=""),TRUE(),IF(OR(AND((cs!$B$26&gt;=ns!AM$55),(cs!$B$24&lt;ns!AM$56)),AND((cs!$B$26&lt;=ns!AM$58),(cs!$B$26&gt;ns!AM$57))),"RARE",IF(AND(ISBLANK(ns!AM$55),ISBLANK(ns!AM$56),ISBLANK(ns!AM$57),ISBLANK(ns!AM$58)),"UNK",FALSE())))</f>
        <v>1</v>
      </c>
      <c r="AN22" s="52" t="b">
        <f>IF(OR(AND((cs!$B$26&gt;=ns!AN$56),(cs!$B$26&lt;=ns!AN$57)),cs!$B$26=""),TRUE(),IF(OR(AND((cs!$B$26&gt;=ns!AN$55),(cs!$B$24&lt;ns!AN$56)),AND((cs!$B$26&lt;=ns!AN$58),(cs!$B$26&gt;ns!AN$57))),"RARE",IF(AND(ISBLANK(ns!AN$55),ISBLANK(ns!AN$56),ISBLANK(ns!AN$57),ISBLANK(ns!AN$58)),"UNK",FALSE())))</f>
        <v>1</v>
      </c>
      <c r="AO22" s="52" t="b">
        <f>IF(OR(AND((cs!$B$26&gt;=ns!AO$56),(cs!$B$26&lt;=ns!AO$57)),cs!$B$26=""),TRUE(),IF(OR(AND((cs!$B$26&gt;=ns!AO$55),(cs!$B$24&lt;ns!AO$56)),AND((cs!$B$26&lt;=ns!AO$58),(cs!$B$26&gt;ns!AO$57))),"RARE",IF(AND(ISBLANK(ns!AO$55),ISBLANK(ns!AO$56),ISBLANK(ns!AO$57),ISBLANK(ns!AO$58)),"UNK",FALSE())))</f>
        <v>1</v>
      </c>
      <c r="AP22" s="52" t="b">
        <f>IF(OR(AND((cs!$B$26&gt;=ns!AP$56),(cs!$B$26&lt;=ns!AP$57)),cs!$B$26=""),TRUE(),IF(OR(AND((cs!$B$26&gt;=ns!AP$55),(cs!$B$24&lt;ns!AP$56)),AND((cs!$B$26&lt;=ns!AP$58),(cs!$B$26&gt;ns!AP$57))),"RARE",IF(AND(ISBLANK(ns!AP$55),ISBLANK(ns!AP$56),ISBLANK(ns!AP$57),ISBLANK(ns!AP$58)),"UNK",FALSE())))</f>
        <v>1</v>
      </c>
      <c r="AQ22" s="52" t="b">
        <f>IF(OR(AND((cs!$B$26&gt;=ns!AQ$56),(cs!$B$26&lt;=ns!AQ$57)),cs!$B$26=""),TRUE(),IF(OR(AND((cs!$B$26&gt;=ns!AQ$55),(cs!$B$24&lt;ns!AQ$56)),AND((cs!$B$26&lt;=ns!AQ$58),(cs!$B$26&gt;ns!AQ$57))),"RARE",IF(AND(ISBLANK(ns!AQ$55),ISBLANK(ns!AQ$56),ISBLANK(ns!AQ$57),ISBLANK(ns!AQ$58)),"UNK",FALSE())))</f>
        <v>1</v>
      </c>
      <c r="AR22" s="52" t="b">
        <f>IF(OR(AND((cs!$B$26&gt;=ns!AR$56),(cs!$B$26&lt;=ns!AR$57)),cs!$B$26=""),TRUE(),IF(OR(AND((cs!$B$26&gt;=ns!AR$55),(cs!$B$24&lt;ns!AR$56)),AND((cs!$B$26&lt;=ns!AR$58),(cs!$B$26&gt;ns!AR$57))),"RARE",IF(AND(ISBLANK(ns!AR$55),ISBLANK(ns!AR$56),ISBLANK(ns!AR$57),ISBLANK(ns!AR$58)),"UNK",FALSE())))</f>
        <v>1</v>
      </c>
      <c r="AS22" s="52" t="b">
        <f>IF(OR(AND((cs!$B$26&gt;=ns!AS$56),(cs!$B$26&lt;=ns!AS$57)),cs!$B$26=""),TRUE(),IF(OR(AND((cs!$B$26&gt;=ns!AS$55),(cs!$B$24&lt;ns!AS$56)),AND((cs!$B$26&lt;=ns!AS$58),(cs!$B$26&gt;ns!AS$57))),"RARE",IF(AND(ISBLANK(ns!AS$55),ISBLANK(ns!AS$56),ISBLANK(ns!AS$57),ISBLANK(ns!AS$58)),"UNK",FALSE())))</f>
        <v>1</v>
      </c>
      <c r="AT22" s="52" t="b">
        <f>IF(OR(AND((cs!$B$26&gt;=ns!AT$56),(cs!$B$26&lt;=ns!AT$57)),cs!$B$26=""),TRUE(),IF(OR(AND((cs!$B$26&gt;=ns!AT$55),(cs!$B$24&lt;ns!AT$56)),AND((cs!$B$26&lt;=ns!AT$58),(cs!$B$26&gt;ns!AT$57))),"RARE",IF(AND(ISBLANK(ns!AT$55),ISBLANK(ns!AT$56),ISBLANK(ns!AT$57),ISBLANK(ns!AT$58)),"UNK",FALSE())))</f>
        <v>1</v>
      </c>
      <c r="AU22" s="52" t="b">
        <f>IF(OR(AND((cs!$B$26&gt;=ns!AU$56),(cs!$B$26&lt;=ns!AU$57)),cs!$B$26=""),TRUE(),IF(OR(AND((cs!$B$26&gt;=ns!AU$55),(cs!$B$24&lt;ns!AU$56)),AND((cs!$B$26&lt;=ns!AU$58),(cs!$B$26&gt;ns!AU$57))),"RARE",IF(AND(ISBLANK(ns!AU$55),ISBLANK(ns!AU$56),ISBLANK(ns!AU$57),ISBLANK(ns!AU$58)),"UNK",FALSE())))</f>
        <v>1</v>
      </c>
      <c r="AV22" s="52" t="b">
        <f>IF(OR(AND((cs!$B$26&gt;=ns!AV$56),(cs!$B$26&lt;=ns!AV$57)),cs!$B$26=""),TRUE(),IF(OR(AND((cs!$B$26&gt;=ns!AV$55),(cs!$B$24&lt;ns!AV$56)),AND((cs!$B$26&lt;=ns!AV$58),(cs!$B$26&gt;ns!AV$57))),"RARE",IF(AND(ISBLANK(ns!AV$55),ISBLANK(ns!AV$56),ISBLANK(ns!AV$57),ISBLANK(ns!AV$58)),"UNK",FALSE())))</f>
        <v>1</v>
      </c>
      <c r="AW22" s="52" t="b">
        <f>IF(OR(AND((cs!$B$26&gt;=ns!AW$56),(cs!$B$26&lt;=ns!AW$57)),cs!$B$26=""),TRUE(),IF(OR(AND((cs!$B$26&gt;=ns!AW$55),(cs!$B$24&lt;ns!AW$56)),AND((cs!$B$26&lt;=ns!AW$58),(cs!$B$26&gt;ns!AW$57))),"RARE",IF(AND(ISBLANK(ns!AW$55),ISBLANK(ns!AW$56),ISBLANK(ns!AW$57),ISBLANK(ns!AW$58)),"UNK",FALSE())))</f>
        <v>1</v>
      </c>
      <c r="AX22" s="52" t="b">
        <f>IF(OR(AND((cs!$B$26&gt;=ns!AX$56),(cs!$B$26&lt;=ns!AX$57)),cs!$B$26=""),TRUE(),IF(OR(AND((cs!$B$26&gt;=ns!AX$55),(cs!$B$24&lt;ns!AX$56)),AND((cs!$B$26&lt;=ns!AX$58),(cs!$B$26&gt;ns!AX$57))),"RARE",IF(AND(ISBLANK(ns!AX$55),ISBLANK(ns!AX$56),ISBLANK(ns!AX$57),ISBLANK(ns!AX$58)),"UNK",FALSE())))</f>
        <v>1</v>
      </c>
      <c r="AY22" s="52" t="b">
        <f>IF(OR(AND((cs!$B$26&gt;=ns!AY$56),(cs!$B$26&lt;=ns!AY$57)),cs!$B$26=""),TRUE(),IF(OR(AND((cs!$B$26&gt;=ns!AY$55),(cs!$B$24&lt;ns!AY$56)),AND((cs!$B$26&lt;=ns!AY$58),(cs!$B$26&gt;ns!AY$57))),"RARE",IF(AND(ISBLANK(ns!AY$55),ISBLANK(ns!AY$56),ISBLANK(ns!AY$57),ISBLANK(ns!AY$58)),"UNK",FALSE())))</f>
        <v>1</v>
      </c>
      <c r="AZ22" s="52" t="b">
        <f>IF(OR(AND((cs!$B$26&gt;=ns!AZ$56),(cs!$B$26&lt;=ns!AZ$57)),cs!$B$26=""),TRUE(),IF(OR(AND((cs!$B$26&gt;=ns!AZ$55),(cs!$B$24&lt;ns!AZ$56)),AND((cs!$B$26&lt;=ns!AZ$58),(cs!$B$26&gt;ns!AZ$57))),"RARE",IF(AND(ISBLANK(ns!AZ$55),ISBLANK(ns!AZ$56),ISBLANK(ns!AZ$57),ISBLANK(ns!AZ$58)),"UNK",FALSE())))</f>
        <v>1</v>
      </c>
      <c r="BA22" s="52" t="b">
        <f>IF(OR(AND((cs!$B$26&gt;=ns!BA$56),(cs!$B$26&lt;=ns!BA$57)),cs!$B$26=""),TRUE(),IF(OR(AND((cs!$B$26&gt;=ns!BA$55),(cs!$B$24&lt;ns!BA$56)),AND((cs!$B$26&lt;=ns!BA$58),(cs!$B$26&gt;ns!BA$57))),"RARE",IF(AND(ISBLANK(ns!BA$55),ISBLANK(ns!BA$56),ISBLANK(ns!BA$57),ISBLANK(ns!BA$58)),"UNK",FALSE())))</f>
        <v>1</v>
      </c>
      <c r="BB22" s="52" t="b">
        <f>IF(OR(AND((cs!$B$26&gt;=ns!BB$56),(cs!$B$26&lt;=ns!BB$57)),cs!$B$26=""),TRUE(),IF(OR(AND((cs!$B$26&gt;=ns!BB$55),(cs!$B$24&lt;ns!BB$56)),AND((cs!$B$26&lt;=ns!BB$58),(cs!$B$26&gt;ns!BB$57))),"RARE",IF(AND(ISBLANK(ns!BB$55),ISBLANK(ns!BB$56),ISBLANK(ns!BB$57),ISBLANK(ns!BB$58)),"UNK",FALSE())))</f>
        <v>1</v>
      </c>
      <c r="BC22" s="52" t="b">
        <f>IF(OR(AND((cs!$B$26&gt;=ns!BC$56),(cs!$B$26&lt;=ns!BC$57)),cs!$B$26=""),TRUE(),IF(OR(AND((cs!$B$26&gt;=ns!BC$55),(cs!$B$24&lt;ns!BC$56)),AND((cs!$B$26&lt;=ns!BC$58),(cs!$B$26&gt;ns!BC$57))),"RARE",IF(AND(ISBLANK(ns!BC$55),ISBLANK(ns!BC$56),ISBLANK(ns!BC$57),ISBLANK(ns!BC$58)),"UNK",FALSE())))</f>
        <v>1</v>
      </c>
      <c r="BD22" s="52" t="b">
        <f>IF(OR(AND((cs!$B$26&gt;=ns!BD$56),(cs!$B$26&lt;=ns!BD$57)),cs!$B$26=""),TRUE(),IF(OR(AND((cs!$B$26&gt;=ns!BD$55),(cs!$B$24&lt;ns!BD$56)),AND((cs!$B$26&lt;=ns!BD$58),(cs!$B$26&gt;ns!BD$57))),"RARE",IF(AND(ISBLANK(ns!BD$55),ISBLANK(ns!BD$56),ISBLANK(ns!BD$57),ISBLANK(ns!BD$58)),"UNK",FALSE())))</f>
        <v>1</v>
      </c>
      <c r="BE22" s="52" t="b">
        <f>IF(OR(AND((cs!$B$26&gt;=ns!BE$56),(cs!$B$26&lt;=ns!BE$57)),cs!$B$26=""),TRUE(),IF(OR(AND((cs!$B$26&gt;=ns!BE$55),(cs!$B$24&lt;ns!BE$56)),AND((cs!$B$26&lt;=ns!BE$58),(cs!$B$26&gt;ns!BE$57))),"RARE",IF(AND(ISBLANK(ns!BE$55),ISBLANK(ns!BE$56),ISBLANK(ns!BE$57),ISBLANK(ns!BE$58)),"UNK",FALSE())))</f>
        <v>1</v>
      </c>
      <c r="BF22" s="52" t="b">
        <f>IF(OR(AND((cs!$B$26&gt;=ns!BF$56),(cs!$B$26&lt;=ns!BF$57)),cs!$B$26=""),TRUE(),IF(OR(AND((cs!$B$26&gt;=ns!BF$55),(cs!$B$24&lt;ns!BF$56)),AND((cs!$B$26&lt;=ns!BF$58),(cs!$B$26&gt;ns!BF$57))),"RARE",IF(AND(ISBLANK(ns!BF$55),ISBLANK(ns!BF$56),ISBLANK(ns!BF$57),ISBLANK(ns!BF$58)),"UNK",FALSE())))</f>
        <v>1</v>
      </c>
      <c r="BG22" s="52" t="b">
        <f>IF(OR(AND((cs!$B$26&gt;=ns!BG$56),(cs!$B$26&lt;=ns!BG$57)),cs!$B$26=""),TRUE(),IF(OR(AND((cs!$B$26&gt;=ns!BG$55),(cs!$B$24&lt;ns!BG$56)),AND((cs!$B$26&lt;=ns!BG$58),(cs!$B$26&gt;ns!BG$57))),"RARE",IF(AND(ISBLANK(ns!BG$55),ISBLANK(ns!BG$56),ISBLANK(ns!BG$57),ISBLANK(ns!BG$58)),"UNK",FALSE())))</f>
        <v>1</v>
      </c>
      <c r="BH22" s="52" t="b">
        <f>IF(OR(AND((cs!$B$26&gt;=ns!BH$56),(cs!$B$26&lt;=ns!BH$57)),cs!$B$26=""),TRUE(),IF(OR(AND((cs!$B$26&gt;=ns!BH$55),(cs!$B$24&lt;ns!BH$56)),AND((cs!$B$26&lt;=ns!BH$58),(cs!$B$26&gt;ns!BH$57))),"RARE",IF(AND(ISBLANK(ns!BH$55),ISBLANK(ns!BH$56),ISBLANK(ns!BH$57),ISBLANK(ns!BH$58)),"UNK",FALSE())))</f>
        <v>1</v>
      </c>
      <c r="BI22" s="52" t="b">
        <f>IF(OR(AND((cs!$B$26&gt;=ns!BI$56),(cs!$B$26&lt;=ns!BI$57)),cs!$B$26=""),TRUE(),IF(OR(AND((cs!$B$26&gt;=ns!BI$55),(cs!$B$24&lt;ns!BI$56)),AND((cs!$B$26&lt;=ns!BI$58),(cs!$B$26&gt;ns!BI$57))),"RARE",IF(AND(ISBLANK(ns!BI$55),ISBLANK(ns!BI$56),ISBLANK(ns!BI$57),ISBLANK(ns!BI$58)),"UNK",FALSE())))</f>
        <v>1</v>
      </c>
      <c r="BJ22" s="52" t="b">
        <f>IF(OR(AND((cs!$B$26&gt;=ns!BJ$56),(cs!$B$26&lt;=ns!BJ$57)),cs!$B$26=""),TRUE(),IF(OR(AND((cs!$B$26&gt;=ns!BJ$55),(cs!$B$24&lt;ns!BJ$56)),AND((cs!$B$26&lt;=ns!BJ$58),(cs!$B$26&gt;ns!BJ$57))),"RARE",IF(AND(ISBLANK(ns!BJ$55),ISBLANK(ns!BJ$56),ISBLANK(ns!BJ$57),ISBLANK(ns!BJ$58)),"UNK",FALSE())))</f>
        <v>1</v>
      </c>
      <c r="BK22" s="52" t="b">
        <f>IF(OR(AND((cs!$B$26&gt;=ns!BK$56),(cs!$B$26&lt;=ns!BK$57)),cs!$B$26=""),TRUE(),IF(OR(AND((cs!$B$26&gt;=ns!BK$55),(cs!$B$24&lt;ns!BK$56)),AND((cs!$B$26&lt;=ns!BK$58),(cs!$B$26&gt;ns!BK$57))),"RARE",IF(AND(ISBLANK(ns!BK$55),ISBLANK(ns!BK$56),ISBLANK(ns!BK$57),ISBLANK(ns!BK$58)),"UNK",FALSE())))</f>
        <v>1</v>
      </c>
    </row>
    <row r="23" spans="1:63" x14ac:dyDescent="0.2">
      <c r="A23" t="s">
        <v>962</v>
      </c>
      <c r="B23" s="52" t="b">
        <f>IF(OR(AND((cs!$B$27&gt;=ns!B$60),(cs!$B$27&lt;=ns!B$61)),cs!$B$27=""),TRUE(),IF(OR(AND((cs!$B$27&gt;=ns!B$59),(cs!$B$27&lt;ns!B$60)),AND((cs!$B$27&lt;=ns!B$62),(cs!$B$27&gt;ns!B$61))),"RARE",IF(AND(ISBLANK(ns!B$59),ISBLANK(ns!B$60),ISBLANK(ns!B$61),ISBLANK(ns!B$62)),"UNK",FALSE())))</f>
        <v>1</v>
      </c>
      <c r="C23" s="52" t="b">
        <f>IF(OR(AND((cs!$B$27&gt;=ns!C$60),(cs!$B$27&lt;=ns!C$61)),cs!$B$27=""),TRUE(),IF(OR(AND((cs!$B$27&gt;=ns!C$59),(cs!$B$27&lt;ns!C$60)),AND((cs!$B$27&lt;=ns!C$62),(cs!$B$27&gt;ns!C$61))),"RARE",IF(AND(ISBLANK(ns!C$59),ISBLANK(ns!C$60),ISBLANK(ns!C$61),ISBLANK(ns!C$62)),"UNK",FALSE())))</f>
        <v>1</v>
      </c>
      <c r="D23" s="52" t="b">
        <f>IF(OR(AND((cs!$B$27&gt;=ns!D$60),(cs!$B$27&lt;=ns!D$61)),cs!$B$27=""),TRUE(),IF(OR(AND((cs!$B$27&gt;=ns!D$59),(cs!$B$27&lt;ns!D$60)),AND((cs!$B$27&lt;=ns!D$62),(cs!$B$27&gt;ns!D$61))),"RARE",IF(AND(ISBLANK(ns!D$59),ISBLANK(ns!D$60),ISBLANK(ns!D$61),ISBLANK(ns!D$62)),"UNK",FALSE())))</f>
        <v>1</v>
      </c>
      <c r="E23" s="52" t="b">
        <f>IF(OR(AND((cs!$B$27&gt;=ns!E$60),(cs!$B$27&lt;=ns!E$61)),cs!$B$27=""),TRUE(),IF(OR(AND((cs!$B$27&gt;=ns!E$59),(cs!$B$27&lt;ns!E$60)),AND((cs!$B$27&lt;=ns!E$62),(cs!$B$27&gt;ns!E$61))),"RARE",IF(AND(ISBLANK(ns!E$59),ISBLANK(ns!E$60),ISBLANK(ns!E$61),ISBLANK(ns!E$62)),"UNK",FALSE())))</f>
        <v>1</v>
      </c>
      <c r="F23" s="52" t="b">
        <f>IF(OR(AND((cs!$B$27&gt;=ns!F$60),(cs!$B$27&lt;=ns!F$61)),cs!$B$27=""),TRUE(),IF(OR(AND((cs!$B$27&gt;=ns!F$59),(cs!$B$27&lt;ns!F$60)),AND((cs!$B$27&lt;=ns!F$62),(cs!$B$27&gt;ns!F$61))),"RARE",IF(AND(ISBLANK(ns!F$59),ISBLANK(ns!F$60),ISBLANK(ns!F$61),ISBLANK(ns!F$62)),"UNK",FALSE())))</f>
        <v>1</v>
      </c>
      <c r="G23" s="52" t="b">
        <f>IF(OR(AND((cs!$B$27&gt;=ns!G$60),(cs!$B$27&lt;=ns!G$61)),cs!$B$27=""),TRUE(),IF(OR(AND((cs!$B$27&gt;=ns!G$59),(cs!$B$27&lt;ns!G$60)),AND((cs!$B$27&lt;=ns!G$62),(cs!$B$27&gt;ns!G$61))),"RARE",IF(AND(ISBLANK(ns!G$59),ISBLANK(ns!G$60),ISBLANK(ns!G$61),ISBLANK(ns!G$62)),"UNK",FALSE())))</f>
        <v>1</v>
      </c>
      <c r="H23" s="52" t="b">
        <f>IF(OR(AND((cs!$B$27&gt;=ns!H$60),(cs!$B$27&lt;=ns!H$61)),cs!$B$27=""),TRUE(),IF(OR(AND((cs!$B$27&gt;=ns!H$59),(cs!$B$27&lt;ns!H$60)),AND((cs!$B$27&lt;=ns!H$62),(cs!$B$27&gt;ns!H$61))),"RARE",IF(AND(ISBLANK(ns!H$59),ISBLANK(ns!H$60),ISBLANK(ns!H$61),ISBLANK(ns!H$62)),"UNK",FALSE())))</f>
        <v>1</v>
      </c>
      <c r="I23" s="52" t="b">
        <f>IF(OR(AND((cs!$B$27&gt;=ns!I$60),(cs!$B$27&lt;=ns!I$61)),cs!$B$27=""),TRUE(),IF(OR(AND((cs!$B$27&gt;=ns!I$59),(cs!$B$27&lt;ns!I$60)),AND((cs!$B$27&lt;=ns!I$62),(cs!$B$27&gt;ns!I$61))),"RARE",IF(AND(ISBLANK(ns!I$59),ISBLANK(ns!I$60),ISBLANK(ns!I$61),ISBLANK(ns!I$62)),"UNK",FALSE())))</f>
        <v>1</v>
      </c>
      <c r="J23" s="52" t="b">
        <f>IF(OR(AND((cs!$B$27&gt;=ns!J$60),(cs!$B$27&lt;=ns!J$61)),cs!$B$27=""),TRUE(),IF(OR(AND((cs!$B$27&gt;=ns!J$59),(cs!$B$27&lt;ns!J$60)),AND((cs!$B$27&lt;=ns!J$62),(cs!$B$27&gt;ns!J$61))),"RARE",IF(AND(ISBLANK(ns!J$59),ISBLANK(ns!J$60),ISBLANK(ns!J$61),ISBLANK(ns!J$62)),"UNK",FALSE())))</f>
        <v>1</v>
      </c>
      <c r="K23" s="52" t="b">
        <f>IF(OR(AND((cs!$B$27&gt;=ns!K$60),(cs!$B$27&lt;=ns!K$61)),cs!$B$27=""),TRUE(),IF(OR(AND((cs!$B$27&gt;=ns!K$59),(cs!$B$27&lt;ns!K$60)),AND((cs!$B$27&lt;=ns!K$62),(cs!$B$27&gt;ns!K$61))),"RARE",IF(AND(ISBLANK(ns!K$59),ISBLANK(ns!K$60),ISBLANK(ns!K$61),ISBLANK(ns!K$62)),"UNK",FALSE())))</f>
        <v>1</v>
      </c>
      <c r="L23" s="52" t="b">
        <f>IF(OR(AND((cs!$B$27&gt;=ns!L$60),(cs!$B$27&lt;=ns!L$61)),cs!$B$27=""),TRUE(),IF(OR(AND((cs!$B$27&gt;=ns!L$59),(cs!$B$27&lt;ns!L$60)),AND((cs!$B$27&lt;=ns!L$62),(cs!$B$27&gt;ns!L$61))),"RARE",IF(AND(ISBLANK(ns!L$59),ISBLANK(ns!L$60),ISBLANK(ns!L$61),ISBLANK(ns!L$62)),"UNK",FALSE())))</f>
        <v>1</v>
      </c>
      <c r="M23" s="52" t="b">
        <f>IF(OR(AND((cs!$B$27&gt;=ns!M$60),(cs!$B$27&lt;=ns!M$61)),cs!$B$27=""),TRUE(),IF(OR(AND((cs!$B$27&gt;=ns!M$59),(cs!$B$27&lt;ns!M$60)),AND((cs!$B$27&lt;=ns!M$62),(cs!$B$27&gt;ns!M$61))),"RARE",IF(AND(ISBLANK(ns!M$59),ISBLANK(ns!M$60),ISBLANK(ns!M$61),ISBLANK(ns!M$62)),"UNK",FALSE())))</f>
        <v>1</v>
      </c>
      <c r="N23" s="52" t="b">
        <f>IF(OR(AND((cs!$B$27&gt;=ns!N$60),(cs!$B$27&lt;=ns!N$61)),cs!$B$27=""),TRUE(),IF(OR(AND((cs!$B$27&gt;=ns!N$59),(cs!$B$27&lt;ns!N$60)),AND((cs!$B$27&lt;=ns!N$62),(cs!$B$27&gt;ns!N$61))),"RARE",IF(AND(ISBLANK(ns!N$59),ISBLANK(ns!N$60),ISBLANK(ns!N$61),ISBLANK(ns!N$62)),"UNK",FALSE())))</f>
        <v>1</v>
      </c>
      <c r="O23" s="52" t="b">
        <f>IF(OR(AND((cs!$B$27&gt;=ns!O$60),(cs!$B$27&lt;=ns!O$61)),cs!$B$27=""),TRUE(),IF(OR(AND((cs!$B$27&gt;=ns!O$59),(cs!$B$27&lt;ns!O$60)),AND((cs!$B$27&lt;=ns!O$62),(cs!$B$27&gt;ns!O$61))),"RARE",IF(AND(ISBLANK(ns!O$59),ISBLANK(ns!O$60),ISBLANK(ns!O$61),ISBLANK(ns!O$62)),"UNK",FALSE())))</f>
        <v>1</v>
      </c>
      <c r="P23" s="52" t="b">
        <f>IF(OR(AND((cs!$B$27&gt;=ns!P$60),(cs!$B$27&lt;=ns!P$61)),cs!$B$27=""),TRUE(),IF(OR(AND((cs!$B$27&gt;=ns!P$59),(cs!$B$27&lt;ns!P$60)),AND((cs!$B$27&lt;=ns!P$62),(cs!$B$27&gt;ns!P$61))),"RARE",IF(AND(ISBLANK(ns!P$59),ISBLANK(ns!P$60),ISBLANK(ns!P$61),ISBLANK(ns!P$62)),"UNK",FALSE())))</f>
        <v>1</v>
      </c>
      <c r="Q23" s="52" t="b">
        <f>IF(OR(AND((cs!$B$27&gt;=ns!Q$60),(cs!$B$27&lt;=ns!Q$61)),cs!$B$27=""),TRUE(),IF(OR(AND((cs!$B$27&gt;=ns!Q$59),(cs!$B$27&lt;ns!Q$60)),AND((cs!$B$27&lt;=ns!Q$62),(cs!$B$27&gt;ns!Q$61))),"RARE",IF(AND(ISBLANK(ns!Q$59),ISBLANK(ns!Q$60),ISBLANK(ns!Q$61),ISBLANK(ns!Q$62)),"UNK",FALSE())))</f>
        <v>1</v>
      </c>
      <c r="R23" s="52" t="b">
        <f>IF(OR(AND((cs!$B$27&gt;=ns!R$60),(cs!$B$27&lt;=ns!R$61)),cs!$B$27=""),TRUE(),IF(OR(AND((cs!$B$27&gt;=ns!R$59),(cs!$B$27&lt;ns!R$60)),AND((cs!$B$27&lt;=ns!R$62),(cs!$B$27&gt;ns!R$61))),"RARE",IF(AND(ISBLANK(ns!R$59),ISBLANK(ns!R$60),ISBLANK(ns!R$61),ISBLANK(ns!R$62)),"UNK",FALSE())))</f>
        <v>1</v>
      </c>
      <c r="S23" s="52" t="b">
        <f>IF(OR(AND((cs!$B$27&gt;=ns!S$60),(cs!$B$27&lt;=ns!S$61)),cs!$B$27=""),TRUE(),IF(OR(AND((cs!$B$27&gt;=ns!S$59),(cs!$B$27&lt;ns!S$60)),AND((cs!$B$27&lt;=ns!S$62),(cs!$B$27&gt;ns!S$61))),"RARE",IF(AND(ISBLANK(ns!S$59),ISBLANK(ns!S$60),ISBLANK(ns!S$61),ISBLANK(ns!S$62)),"UNK",FALSE())))</f>
        <v>1</v>
      </c>
      <c r="T23" s="52" t="b">
        <f>IF(OR(AND((cs!$B$27&gt;=ns!T$60),(cs!$B$27&lt;=ns!T$61)),cs!$B$27=""),TRUE(),IF(OR(AND((cs!$B$27&gt;=ns!T$59),(cs!$B$27&lt;ns!T$60)),AND((cs!$B$27&lt;=ns!T$62),(cs!$B$27&gt;ns!T$61))),"RARE",IF(AND(ISBLANK(ns!T$59),ISBLANK(ns!T$60),ISBLANK(ns!T$61),ISBLANK(ns!T$62)),"UNK",FALSE())))</f>
        <v>1</v>
      </c>
      <c r="U23" s="52" t="b">
        <f>IF(OR(AND((cs!$B$27&gt;=ns!U$60),(cs!$B$27&lt;=ns!U$61)),cs!$B$27=""),TRUE(),IF(OR(AND((cs!$B$27&gt;=ns!U$59),(cs!$B$27&lt;ns!U$60)),AND((cs!$B$27&lt;=ns!U$62),(cs!$B$27&gt;ns!U$61))),"RARE",IF(AND(ISBLANK(ns!U$59),ISBLANK(ns!U$60),ISBLANK(ns!U$61),ISBLANK(ns!U$62)),"UNK",FALSE())))</f>
        <v>1</v>
      </c>
      <c r="V23" s="52" t="b">
        <f>IF(OR(AND((cs!$B$27&gt;=ns!V$60),(cs!$B$27&lt;=ns!V$61)),cs!$B$27=""),TRUE(),IF(OR(AND((cs!$B$27&gt;=ns!V$59),(cs!$B$27&lt;ns!V$60)),AND((cs!$B$27&lt;=ns!V$62),(cs!$B$27&gt;ns!V$61))),"RARE",IF(AND(ISBLANK(ns!V$59),ISBLANK(ns!V$60),ISBLANK(ns!V$61),ISBLANK(ns!V$62)),"UNK",FALSE())))</f>
        <v>1</v>
      </c>
      <c r="W23" s="52" t="b">
        <f>IF(OR(AND((cs!$B$27&gt;=ns!W$60),(cs!$B$27&lt;=ns!W$61)),cs!$B$27=""),TRUE(),IF(OR(AND((cs!$B$27&gt;=ns!W$59),(cs!$B$27&lt;ns!W$60)),AND((cs!$B$27&lt;=ns!W$62),(cs!$B$27&gt;ns!W$61))),"RARE",IF(AND(ISBLANK(ns!W$59),ISBLANK(ns!W$60),ISBLANK(ns!W$61),ISBLANK(ns!W$62)),"UNK",FALSE())))</f>
        <v>1</v>
      </c>
      <c r="X23" s="52" t="b">
        <f>IF(OR(AND((cs!$B$27&gt;=ns!X$60),(cs!$B$27&lt;=ns!X$61)),cs!$B$27=""),TRUE(),IF(OR(AND((cs!$B$27&gt;=ns!X$59),(cs!$B$27&lt;ns!X$60)),AND((cs!$B$27&lt;=ns!X$62),(cs!$B$27&gt;ns!X$61))),"RARE",IF(AND(ISBLANK(ns!X$59),ISBLANK(ns!X$60),ISBLANK(ns!X$61),ISBLANK(ns!X$62)),"UNK",FALSE())))</f>
        <v>1</v>
      </c>
      <c r="Y23" s="52" t="b">
        <f>IF(OR(AND((cs!$B$27&gt;=ns!Y$60),(cs!$B$27&lt;=ns!Y$61)),cs!$B$27=""),TRUE(),IF(OR(AND((cs!$B$27&gt;=ns!Y$59),(cs!$B$27&lt;ns!Y$60)),AND((cs!$B$27&lt;=ns!Y$62),(cs!$B$27&gt;ns!Y$61))),"RARE",IF(AND(ISBLANK(ns!Y$59),ISBLANK(ns!Y$60),ISBLANK(ns!Y$61),ISBLANK(ns!Y$62)),"UNK",FALSE())))</f>
        <v>1</v>
      </c>
      <c r="Z23" s="52" t="b">
        <f>IF(OR(AND((cs!$B$27&gt;=ns!Z$60),(cs!$B$27&lt;=ns!Z$61)),cs!$B$27=""),TRUE(),IF(OR(AND((cs!$B$27&gt;=ns!Z$59),(cs!$B$27&lt;ns!Z$60)),AND((cs!$B$27&lt;=ns!Z$62),(cs!$B$27&gt;ns!Z$61))),"RARE",IF(AND(ISBLANK(ns!Z$59),ISBLANK(ns!Z$60),ISBLANK(ns!Z$61),ISBLANK(ns!Z$62)),"UNK",FALSE())))</f>
        <v>1</v>
      </c>
      <c r="AA23" s="52" t="b">
        <f>IF(OR(AND((cs!$B$27&gt;=ns!AA$60),(cs!$B$27&lt;=ns!AA$61)),cs!$B$27=""),TRUE(),IF(OR(AND((cs!$B$27&gt;=ns!AA$59),(cs!$B$27&lt;ns!AA$60)),AND((cs!$B$27&lt;=ns!AA$62),(cs!$B$27&gt;ns!AA$61))),"RARE",IF(AND(ISBLANK(ns!AA$59),ISBLANK(ns!AA$60),ISBLANK(ns!AA$61),ISBLANK(ns!AA$62)),"UNK",FALSE())))</f>
        <v>1</v>
      </c>
      <c r="AB23" s="52" t="b">
        <f>IF(OR(AND((cs!$B$27&gt;=ns!AB$60),(cs!$B$27&lt;=ns!AB$61)),cs!$B$27=""),TRUE(),IF(OR(AND((cs!$B$27&gt;=ns!AB$59),(cs!$B$27&lt;ns!AB$60)),AND((cs!$B$27&lt;=ns!AB$62),(cs!$B$27&gt;ns!AB$61))),"RARE",IF(AND(ISBLANK(ns!AB$59),ISBLANK(ns!AB$60),ISBLANK(ns!AB$61),ISBLANK(ns!AB$62)),"UNK",FALSE())))</f>
        <v>1</v>
      </c>
      <c r="AC23" s="52" t="b">
        <f>IF(OR(AND((cs!$B$27&gt;=ns!AC$60),(cs!$B$27&lt;=ns!AC$61)),cs!$B$27=""),TRUE(),IF(OR(AND((cs!$B$27&gt;=ns!AC$59),(cs!$B$27&lt;ns!AC$60)),AND((cs!$B$27&lt;=ns!AC$62),(cs!$B$27&gt;ns!AC$61))),"RARE",IF(AND(ISBLANK(ns!AC$59),ISBLANK(ns!AC$60),ISBLANK(ns!AC$61),ISBLANK(ns!AC$62)),"UNK",FALSE())))</f>
        <v>1</v>
      </c>
      <c r="AD23" s="52" t="b">
        <f>IF(OR(AND((cs!$B$27&gt;=ns!AD$60),(cs!$B$27&lt;=ns!AD$61)),cs!$B$27=""),TRUE(),IF(OR(AND((cs!$B$27&gt;=ns!AD$59),(cs!$B$27&lt;ns!AD$60)),AND((cs!$B$27&lt;=ns!AD$62),(cs!$B$27&gt;ns!AD$61))),"RARE",IF(AND(ISBLANK(ns!AD$59),ISBLANK(ns!AD$60),ISBLANK(ns!AD$61),ISBLANK(ns!AD$62)),"UNK",FALSE())))</f>
        <v>1</v>
      </c>
      <c r="AE23" s="52" t="b">
        <f>IF(OR(AND((cs!$B$27&gt;=ns!AE$60),(cs!$B$27&lt;=ns!AE$61)),cs!$B$27=""),TRUE(),IF(OR(AND((cs!$B$27&gt;=ns!AE$59),(cs!$B$27&lt;ns!AE$60)),AND((cs!$B$27&lt;=ns!AE$62),(cs!$B$27&gt;ns!AE$61))),"RARE",IF(AND(ISBLANK(ns!AE$59),ISBLANK(ns!AE$60),ISBLANK(ns!AE$61),ISBLANK(ns!AE$62)),"UNK",FALSE())))</f>
        <v>1</v>
      </c>
      <c r="AF23" s="52" t="b">
        <f>IF(OR(AND((cs!$B$27&gt;=ns!AF$60),(cs!$B$27&lt;=ns!AF$61)),cs!$B$27=""),TRUE(),IF(OR(AND((cs!$B$27&gt;=ns!AF$59),(cs!$B$27&lt;ns!AF$60)),AND((cs!$B$27&lt;=ns!AF$62),(cs!$B$27&gt;ns!AF$61))),"RARE",IF(AND(ISBLANK(ns!AF$59),ISBLANK(ns!AF$60),ISBLANK(ns!AF$61),ISBLANK(ns!AF$62)),"UNK",FALSE())))</f>
        <v>1</v>
      </c>
      <c r="AG23" s="52" t="b">
        <f>IF(OR(AND((cs!$B$27&gt;=ns!AG$60),(cs!$B$27&lt;=ns!AG$61)),cs!$B$27=""),TRUE(),IF(OR(AND((cs!$B$27&gt;=ns!AG$59),(cs!$B$27&lt;ns!AG$60)),AND((cs!$B$27&lt;=ns!AG$62),(cs!$B$27&gt;ns!AG$61))),"RARE",IF(AND(ISBLANK(ns!AG$59),ISBLANK(ns!AG$60),ISBLANK(ns!AG$61),ISBLANK(ns!AG$62)),"UNK",FALSE())))</f>
        <v>1</v>
      </c>
      <c r="AH23" s="52" t="b">
        <f>IF(OR(AND((cs!$B$27&gt;=ns!AH$60),(cs!$B$27&lt;=ns!AH$61)),cs!$B$27=""),TRUE(),IF(OR(AND((cs!$B$27&gt;=ns!AH$59),(cs!$B$27&lt;ns!AH$60)),AND((cs!$B$27&lt;=ns!AH$62),(cs!$B$27&gt;ns!AH$61))),"RARE",IF(AND(ISBLANK(ns!AH$59),ISBLANK(ns!AH$60),ISBLANK(ns!AH$61),ISBLANK(ns!AH$62)),"UNK",FALSE())))</f>
        <v>1</v>
      </c>
      <c r="AI23" s="52" t="b">
        <f>IF(OR(AND((cs!$B$27&gt;=ns!AI$60),(cs!$B$27&lt;=ns!AI$61)),cs!$B$27=""),TRUE(),IF(OR(AND((cs!$B$27&gt;=ns!AI$59),(cs!$B$27&lt;ns!AI$60)),AND((cs!$B$27&lt;=ns!AI$62),(cs!$B$27&gt;ns!AI$61))),"RARE",IF(AND(ISBLANK(ns!AI$59),ISBLANK(ns!AI$60),ISBLANK(ns!AI$61),ISBLANK(ns!AI$62)),"UNK",FALSE())))</f>
        <v>1</v>
      </c>
      <c r="AJ23" s="52" t="b">
        <f>IF(OR(AND((cs!$B$27&gt;=ns!AJ$60),(cs!$B$27&lt;=ns!AJ$61)),cs!$B$27=""),TRUE(),IF(OR(AND((cs!$B$27&gt;=ns!AJ$59),(cs!$B$27&lt;ns!AJ$60)),AND((cs!$B$27&lt;=ns!AJ$62),(cs!$B$27&gt;ns!AJ$61))),"RARE",IF(AND(ISBLANK(ns!AJ$59),ISBLANK(ns!AJ$60),ISBLANK(ns!AJ$61),ISBLANK(ns!AJ$62)),"UNK",FALSE())))</f>
        <v>1</v>
      </c>
      <c r="AK23" s="52" t="b">
        <f>IF(OR(AND((cs!$B$27&gt;=ns!AK$60),(cs!$B$27&lt;=ns!AK$61)),cs!$B$27=""),TRUE(),IF(OR(AND((cs!$B$27&gt;=ns!AK$59),(cs!$B$27&lt;ns!AK$60)),AND((cs!$B$27&lt;=ns!AK$62),(cs!$B$27&gt;ns!AK$61))),"RARE",IF(AND(ISBLANK(ns!AK$59),ISBLANK(ns!AK$60),ISBLANK(ns!AK$61),ISBLANK(ns!AK$62)),"UNK",FALSE())))</f>
        <v>1</v>
      </c>
      <c r="AL23" s="52" t="b">
        <f>IF(OR(AND((cs!$B$27&gt;=ns!AL$60),(cs!$B$27&lt;=ns!AL$61)),cs!$B$27=""),TRUE(),IF(OR(AND((cs!$B$27&gt;=ns!AL$59),(cs!$B$27&lt;ns!AL$60)),AND((cs!$B$27&lt;=ns!AL$62),(cs!$B$27&gt;ns!AL$61))),"RARE",IF(AND(ISBLANK(ns!AL$59),ISBLANK(ns!AL$60),ISBLANK(ns!AL$61),ISBLANK(ns!AL$62)),"UNK",FALSE())))</f>
        <v>1</v>
      </c>
      <c r="AM23" s="52" t="b">
        <f>IF(OR(AND((cs!$B$27&gt;=ns!AM$60),(cs!$B$27&lt;=ns!AM$61)),cs!$B$27=""),TRUE(),IF(OR(AND((cs!$B$27&gt;=ns!AM$59),(cs!$B$27&lt;ns!AM$60)),AND((cs!$B$27&lt;=ns!AM$62),(cs!$B$27&gt;ns!AM$61))),"RARE",IF(AND(ISBLANK(ns!AM$59),ISBLANK(ns!AM$60),ISBLANK(ns!AM$61),ISBLANK(ns!AM$62)),"UNK",FALSE())))</f>
        <v>1</v>
      </c>
      <c r="AN23" s="52" t="b">
        <f>IF(OR(AND((cs!$B$27&gt;=ns!AN$60),(cs!$B$27&lt;=ns!AN$61)),cs!$B$27=""),TRUE(),IF(OR(AND((cs!$B$27&gt;=ns!AN$59),(cs!$B$27&lt;ns!AN$60)),AND((cs!$B$27&lt;=ns!AN$62),(cs!$B$27&gt;ns!AN$61))),"RARE",IF(AND(ISBLANK(ns!AN$59),ISBLANK(ns!AN$60),ISBLANK(ns!AN$61),ISBLANK(ns!AN$62)),"UNK",FALSE())))</f>
        <v>1</v>
      </c>
      <c r="AO23" s="52" t="b">
        <f>IF(OR(AND((cs!$B$27&gt;=ns!AO$60),(cs!$B$27&lt;=ns!AO$61)),cs!$B$27=""),TRUE(),IF(OR(AND((cs!$B$27&gt;=ns!AO$59),(cs!$B$27&lt;ns!AO$60)),AND((cs!$B$27&lt;=ns!AO$62),(cs!$B$27&gt;ns!AO$61))),"RARE",IF(AND(ISBLANK(ns!AO$59),ISBLANK(ns!AO$60),ISBLANK(ns!AO$61),ISBLANK(ns!AO$62)),"UNK",FALSE())))</f>
        <v>1</v>
      </c>
      <c r="AP23" s="52" t="b">
        <f>IF(OR(AND((cs!$B$27&gt;=ns!AP$60),(cs!$B$27&lt;=ns!AP$61)),cs!$B$27=""),TRUE(),IF(OR(AND((cs!$B$27&gt;=ns!AP$59),(cs!$B$27&lt;ns!AP$60)),AND((cs!$B$27&lt;=ns!AP$62),(cs!$B$27&gt;ns!AP$61))),"RARE",IF(AND(ISBLANK(ns!AP$59),ISBLANK(ns!AP$60),ISBLANK(ns!AP$61),ISBLANK(ns!AP$62)),"UNK",FALSE())))</f>
        <v>1</v>
      </c>
      <c r="AQ23" s="52" t="b">
        <f>IF(OR(AND((cs!$B$27&gt;=ns!AQ$60),(cs!$B$27&lt;=ns!AQ$61)),cs!$B$27=""),TRUE(),IF(OR(AND((cs!$B$27&gt;=ns!AQ$59),(cs!$B$27&lt;ns!AQ$60)),AND((cs!$B$27&lt;=ns!AQ$62),(cs!$B$27&gt;ns!AQ$61))),"RARE",IF(AND(ISBLANK(ns!AQ$59),ISBLANK(ns!AQ$60),ISBLANK(ns!AQ$61),ISBLANK(ns!AQ$62)),"UNK",FALSE())))</f>
        <v>1</v>
      </c>
      <c r="AR23" s="52" t="b">
        <f>IF(OR(AND((cs!$B$27&gt;=ns!AR$60),(cs!$B$27&lt;=ns!AR$61)),cs!$B$27=""),TRUE(),IF(OR(AND((cs!$B$27&gt;=ns!AR$59),(cs!$B$27&lt;ns!AR$60)),AND((cs!$B$27&lt;=ns!AR$62),(cs!$B$27&gt;ns!AR$61))),"RARE",IF(AND(ISBLANK(ns!AR$59),ISBLANK(ns!AR$60),ISBLANK(ns!AR$61),ISBLANK(ns!AR$62)),"UNK",FALSE())))</f>
        <v>1</v>
      </c>
      <c r="AS23" s="52" t="b">
        <f>IF(OR(AND((cs!$B$27&gt;=ns!AS$60),(cs!$B$27&lt;=ns!AS$61)),cs!$B$27=""),TRUE(),IF(OR(AND((cs!$B$27&gt;=ns!AS$59),(cs!$B$27&lt;ns!AS$60)),AND((cs!$B$27&lt;=ns!AS$62),(cs!$B$27&gt;ns!AS$61))),"RARE",IF(AND(ISBLANK(ns!AS$59),ISBLANK(ns!AS$60),ISBLANK(ns!AS$61),ISBLANK(ns!AS$62)),"UNK",FALSE())))</f>
        <v>1</v>
      </c>
      <c r="AT23" s="52" t="b">
        <f>IF(OR(AND((cs!$B$27&gt;=ns!AT$60),(cs!$B$27&lt;=ns!AT$61)),cs!$B$27=""),TRUE(),IF(OR(AND((cs!$B$27&gt;=ns!AT$59),(cs!$B$27&lt;ns!AT$60)),AND((cs!$B$27&lt;=ns!AT$62),(cs!$B$27&gt;ns!AT$61))),"RARE",IF(AND(ISBLANK(ns!AT$59),ISBLANK(ns!AT$60),ISBLANK(ns!AT$61),ISBLANK(ns!AT$62)),"UNK",FALSE())))</f>
        <v>1</v>
      </c>
      <c r="AU23" s="52" t="b">
        <f>IF(OR(AND((cs!$B$27&gt;=ns!AU$60),(cs!$B$27&lt;=ns!AU$61)),cs!$B$27=""),TRUE(),IF(OR(AND((cs!$B$27&gt;=ns!AU$59),(cs!$B$27&lt;ns!AU$60)),AND((cs!$B$27&lt;=ns!AU$62),(cs!$B$27&gt;ns!AU$61))),"RARE",IF(AND(ISBLANK(ns!AU$59),ISBLANK(ns!AU$60),ISBLANK(ns!AU$61),ISBLANK(ns!AU$62)),"UNK",FALSE())))</f>
        <v>1</v>
      </c>
      <c r="AV23" s="52" t="b">
        <f>IF(OR(AND((cs!$B$27&gt;=ns!AV$60),(cs!$B$27&lt;=ns!AV$61)),cs!$B$27=""),TRUE(),IF(OR(AND((cs!$B$27&gt;=ns!AV$59),(cs!$B$27&lt;ns!AV$60)),AND((cs!$B$27&lt;=ns!AV$62),(cs!$B$27&gt;ns!AV$61))),"RARE",IF(AND(ISBLANK(ns!AV$59),ISBLANK(ns!AV$60),ISBLANK(ns!AV$61),ISBLANK(ns!AV$62)),"UNK",FALSE())))</f>
        <v>1</v>
      </c>
      <c r="AW23" s="52" t="b">
        <f>IF(OR(AND((cs!$B$27&gt;=ns!AW$60),(cs!$B$27&lt;=ns!AW$61)),cs!$B$27=""),TRUE(),IF(OR(AND((cs!$B$27&gt;=ns!AW$59),(cs!$B$27&lt;ns!AW$60)),AND((cs!$B$27&lt;=ns!AW$62),(cs!$B$27&gt;ns!AW$61))),"RARE",IF(AND(ISBLANK(ns!AW$59),ISBLANK(ns!AW$60),ISBLANK(ns!AW$61),ISBLANK(ns!AW$62)),"UNK",FALSE())))</f>
        <v>1</v>
      </c>
      <c r="AX23" s="52" t="b">
        <f>IF(OR(AND((cs!$B$27&gt;=ns!AX$60),(cs!$B$27&lt;=ns!AX$61)),cs!$B$27=""),TRUE(),IF(OR(AND((cs!$B$27&gt;=ns!AX$59),(cs!$B$27&lt;ns!AX$60)),AND((cs!$B$27&lt;=ns!AX$62),(cs!$B$27&gt;ns!AX$61))),"RARE",IF(AND(ISBLANK(ns!AX$59),ISBLANK(ns!AX$60),ISBLANK(ns!AX$61),ISBLANK(ns!AX$62)),"UNK",FALSE())))</f>
        <v>1</v>
      </c>
      <c r="AY23" s="52" t="b">
        <f>IF(OR(AND((cs!$B$27&gt;=ns!AY$60),(cs!$B$27&lt;=ns!AY$61)),cs!$B$27=""),TRUE(),IF(OR(AND((cs!$B$27&gt;=ns!AY$59),(cs!$B$27&lt;ns!AY$60)),AND((cs!$B$27&lt;=ns!AY$62),(cs!$B$27&gt;ns!AY$61))),"RARE",IF(AND(ISBLANK(ns!AY$59),ISBLANK(ns!AY$60),ISBLANK(ns!AY$61),ISBLANK(ns!AY$62)),"UNK",FALSE())))</f>
        <v>1</v>
      </c>
      <c r="AZ23" s="52" t="b">
        <f>IF(OR(AND((cs!$B$27&gt;=ns!AZ$60),(cs!$B$27&lt;=ns!AZ$61)),cs!$B$27=""),TRUE(),IF(OR(AND((cs!$B$27&gt;=ns!AZ$59),(cs!$B$27&lt;ns!AZ$60)),AND((cs!$B$27&lt;=ns!AZ$62),(cs!$B$27&gt;ns!AZ$61))),"RARE",IF(AND(ISBLANK(ns!AZ$59),ISBLANK(ns!AZ$60),ISBLANK(ns!AZ$61),ISBLANK(ns!AZ$62)),"UNK",FALSE())))</f>
        <v>1</v>
      </c>
      <c r="BA23" s="52" t="b">
        <f>IF(OR(AND((cs!$B$27&gt;=ns!BA$60),(cs!$B$27&lt;=ns!BA$61)),cs!$B$27=""),TRUE(),IF(OR(AND((cs!$B$27&gt;=ns!BA$59),(cs!$B$27&lt;ns!BA$60)),AND((cs!$B$27&lt;=ns!BA$62),(cs!$B$27&gt;ns!BA$61))),"RARE",IF(AND(ISBLANK(ns!BA$59),ISBLANK(ns!BA$60),ISBLANK(ns!BA$61),ISBLANK(ns!BA$62)),"UNK",FALSE())))</f>
        <v>1</v>
      </c>
      <c r="BB23" s="52" t="b">
        <f>IF(OR(AND((cs!$B$27&gt;=ns!BB$60),(cs!$B$27&lt;=ns!BB$61)),cs!$B$27=""),TRUE(),IF(OR(AND((cs!$B$27&gt;=ns!BB$59),(cs!$B$27&lt;ns!BB$60)),AND((cs!$B$27&lt;=ns!BB$62),(cs!$B$27&gt;ns!BB$61))),"RARE",IF(AND(ISBLANK(ns!BB$59),ISBLANK(ns!BB$60),ISBLANK(ns!BB$61),ISBLANK(ns!BB$62)),"UNK",FALSE())))</f>
        <v>1</v>
      </c>
      <c r="BC23" s="52" t="b">
        <f>IF(OR(AND((cs!$B$27&gt;=ns!BC$60),(cs!$B$27&lt;=ns!BC$61)),cs!$B$27=""),TRUE(),IF(OR(AND((cs!$B$27&gt;=ns!BC$59),(cs!$B$27&lt;ns!BC$60)),AND((cs!$B$27&lt;=ns!BC$62),(cs!$B$27&gt;ns!BC$61))),"RARE",IF(AND(ISBLANK(ns!BC$59),ISBLANK(ns!BC$60),ISBLANK(ns!BC$61),ISBLANK(ns!BC$62)),"UNK",FALSE())))</f>
        <v>1</v>
      </c>
      <c r="BD23" s="52" t="b">
        <f>IF(OR(AND((cs!$B$27&gt;=ns!BD$60),(cs!$B$27&lt;=ns!BD$61)),cs!$B$27=""),TRUE(),IF(OR(AND((cs!$B$27&gt;=ns!BD$59),(cs!$B$27&lt;ns!BD$60)),AND((cs!$B$27&lt;=ns!BD$62),(cs!$B$27&gt;ns!BD$61))),"RARE",IF(AND(ISBLANK(ns!BD$59),ISBLANK(ns!BD$60),ISBLANK(ns!BD$61),ISBLANK(ns!BD$62)),"UNK",FALSE())))</f>
        <v>1</v>
      </c>
      <c r="BE23" s="52" t="b">
        <f>IF(OR(AND((cs!$B$27&gt;=ns!BE$60),(cs!$B$27&lt;=ns!BE$61)),cs!$B$27=""),TRUE(),IF(OR(AND((cs!$B$27&gt;=ns!BE$59),(cs!$B$27&lt;ns!BE$60)),AND((cs!$B$27&lt;=ns!BE$62),(cs!$B$27&gt;ns!BE$61))),"RARE",IF(AND(ISBLANK(ns!BE$59),ISBLANK(ns!BE$60),ISBLANK(ns!BE$61),ISBLANK(ns!BE$62)),"UNK",FALSE())))</f>
        <v>1</v>
      </c>
      <c r="BF23" s="52" t="b">
        <f>IF(OR(AND((cs!$B$27&gt;=ns!BF$60),(cs!$B$27&lt;=ns!BF$61)),cs!$B$27=""),TRUE(),IF(OR(AND((cs!$B$27&gt;=ns!BF$59),(cs!$B$27&lt;ns!BF$60)),AND((cs!$B$27&lt;=ns!BF$62),(cs!$B$27&gt;ns!BF$61))),"RARE",IF(AND(ISBLANK(ns!BF$59),ISBLANK(ns!BF$60),ISBLANK(ns!BF$61),ISBLANK(ns!BF$62)),"UNK",FALSE())))</f>
        <v>1</v>
      </c>
      <c r="BG23" s="52" t="b">
        <f>IF(OR(AND((cs!$B$27&gt;=ns!BG$60),(cs!$B$27&lt;=ns!BG$61)),cs!$B$27=""),TRUE(),IF(OR(AND((cs!$B$27&gt;=ns!BG$59),(cs!$B$27&lt;ns!BG$60)),AND((cs!$B$27&lt;=ns!BG$62),(cs!$B$27&gt;ns!BG$61))),"RARE",IF(AND(ISBLANK(ns!BG$59),ISBLANK(ns!BG$60),ISBLANK(ns!BG$61),ISBLANK(ns!BG$62)),"UNK",FALSE())))</f>
        <v>1</v>
      </c>
      <c r="BH23" s="52" t="b">
        <f>IF(OR(AND((cs!$B$27&gt;=ns!BH$60),(cs!$B$27&lt;=ns!BH$61)),cs!$B$27=""),TRUE(),IF(OR(AND((cs!$B$27&gt;=ns!BH$59),(cs!$B$27&lt;ns!BH$60)),AND((cs!$B$27&lt;=ns!BH$62),(cs!$B$27&gt;ns!BH$61))),"RARE",IF(AND(ISBLANK(ns!BH$59),ISBLANK(ns!BH$60),ISBLANK(ns!BH$61),ISBLANK(ns!BH$62)),"UNK",FALSE())))</f>
        <v>1</v>
      </c>
      <c r="BI23" s="52" t="b">
        <f>IF(OR(AND((cs!$B$27&gt;=ns!BI$60),(cs!$B$27&lt;=ns!BI$61)),cs!$B$27=""),TRUE(),IF(OR(AND((cs!$B$27&gt;=ns!BI$59),(cs!$B$27&lt;ns!BI$60)),AND((cs!$B$27&lt;=ns!BI$62),(cs!$B$27&gt;ns!BI$61))),"RARE",IF(AND(ISBLANK(ns!BI$59),ISBLANK(ns!BI$60),ISBLANK(ns!BI$61),ISBLANK(ns!BI$62)),"UNK",FALSE())))</f>
        <v>1</v>
      </c>
      <c r="BJ23" s="52" t="b">
        <f>IF(OR(AND((cs!$B$27&gt;=ns!BJ$60),(cs!$B$27&lt;=ns!BJ$61)),cs!$B$27=""),TRUE(),IF(OR(AND((cs!$B$27&gt;=ns!BJ$59),(cs!$B$27&lt;ns!BJ$60)),AND((cs!$B$27&lt;=ns!BJ$62),(cs!$B$27&gt;ns!BJ$61))),"RARE",IF(AND(ISBLANK(ns!BJ$59),ISBLANK(ns!BJ$60),ISBLANK(ns!BJ$61),ISBLANK(ns!BJ$62)),"UNK",FALSE())))</f>
        <v>1</v>
      </c>
      <c r="BK23" s="52" t="b">
        <f>IF(OR(AND((cs!$B$27&gt;=ns!BK$60),(cs!$B$27&lt;=ns!BK$61)),cs!$B$27=""),TRUE(),IF(OR(AND((cs!$B$27&gt;=ns!BK$59),(cs!$B$27&lt;ns!BK$60)),AND((cs!$B$27&lt;=ns!BK$62),(cs!$B$27&gt;ns!BK$61))),"RARE",IF(AND(ISBLANK(ns!BK$59),ISBLANK(ns!BK$60),ISBLANK(ns!BK$61),ISBLANK(ns!BK$62)),"UNK",FALSE())))</f>
        <v>1</v>
      </c>
    </row>
    <row r="24" spans="1:63" x14ac:dyDescent="0.2">
      <c r="A24" t="s">
        <v>963</v>
      </c>
      <c r="B24" s="52" t="b">
        <f>IF(OR(AND((cs!$B$28&gt;=ns!B$64),(cs!$B$28&lt;=ns!B$65)),cs!$B$28=""),TRUE(),IF(OR(AND((cs!$B$28&gt;=ns!B$63),(cs!$B$28&lt;ns!B$64)),AND((cs!$B$28&lt;=ns!B$66),(cs!$B$28&gt;ns!B$65))),"RARE",IF(AND(ISBLANK(ns!B$63),ISBLANK(ns!B$64),ISBLANK(ns!B$65),ISBLANK(ns!B$66)),"UNK",FALSE())))</f>
        <v>1</v>
      </c>
      <c r="C24" s="52" t="b">
        <f>IF(OR(AND((cs!$B$28&gt;=ns!C$64),(cs!$B$28&lt;=ns!C$65)),cs!$B$28=""),TRUE(),IF(OR(AND((cs!$B$28&gt;=ns!C$63),(cs!$B$28&lt;ns!C$64)),AND((cs!$B$28&lt;=ns!C$66),(cs!$B$28&gt;ns!C$65))),"RARE",IF(AND(ISBLANK(ns!C$63),ISBLANK(ns!C$64),ISBLANK(ns!C$65),ISBLANK(ns!C$66)),"UNK",FALSE())))</f>
        <v>1</v>
      </c>
      <c r="D24" s="52" t="b">
        <f>IF(OR(AND((cs!$B$28&gt;=ns!D$64),(cs!$B$28&lt;=ns!D$65)),cs!$B$28=""),TRUE(),IF(OR(AND((cs!$B$28&gt;=ns!D$63),(cs!$B$28&lt;ns!D$64)),AND((cs!$B$28&lt;=ns!D$66),(cs!$B$28&gt;ns!D$65))),"RARE",IF(AND(ISBLANK(ns!D$63),ISBLANK(ns!D$64),ISBLANK(ns!D$65),ISBLANK(ns!D$66)),"UNK",FALSE())))</f>
        <v>1</v>
      </c>
      <c r="E24" s="52" t="b">
        <f>IF(OR(AND((cs!$B$28&gt;=ns!E$64),(cs!$B$28&lt;=ns!E$65)),cs!$B$28=""),TRUE(),IF(OR(AND((cs!$B$28&gt;=ns!E$63),(cs!$B$28&lt;ns!E$64)),AND((cs!$B$28&lt;=ns!E$66),(cs!$B$28&gt;ns!E$65))),"RARE",IF(AND(ISBLANK(ns!E$63),ISBLANK(ns!E$64),ISBLANK(ns!E$65),ISBLANK(ns!E$66)),"UNK",FALSE())))</f>
        <v>1</v>
      </c>
      <c r="F24" s="52" t="b">
        <f>IF(OR(AND((cs!$B$28&gt;=ns!F$64),(cs!$B$28&lt;=ns!F$65)),cs!$B$28=""),TRUE(),IF(OR(AND((cs!$B$28&gt;=ns!F$63),(cs!$B$28&lt;ns!F$64)),AND((cs!$B$28&lt;=ns!F$66),(cs!$B$28&gt;ns!F$65))),"RARE",IF(AND(ISBLANK(ns!F$63),ISBLANK(ns!F$64),ISBLANK(ns!F$65),ISBLANK(ns!F$66)),"UNK",FALSE())))</f>
        <v>1</v>
      </c>
      <c r="G24" s="52" t="b">
        <f>IF(OR(AND((cs!$B$28&gt;=ns!G$64),(cs!$B$28&lt;=ns!G$65)),cs!$B$28=""),TRUE(),IF(OR(AND((cs!$B$28&gt;=ns!G$63),(cs!$B$28&lt;ns!G$64)),AND((cs!$B$28&lt;=ns!G$66),(cs!$B$28&gt;ns!G$65))),"RARE",IF(AND(ISBLANK(ns!G$63),ISBLANK(ns!G$64),ISBLANK(ns!G$65),ISBLANK(ns!G$66)),"UNK",FALSE())))</f>
        <v>1</v>
      </c>
      <c r="H24" s="52" t="b">
        <f>IF(OR(AND((cs!$B$28&gt;=ns!H$64),(cs!$B$28&lt;=ns!H$65)),cs!$B$28=""),TRUE(),IF(OR(AND((cs!$B$28&gt;=ns!H$63),(cs!$B$28&lt;ns!H$64)),AND((cs!$B$28&lt;=ns!H$66),(cs!$B$28&gt;ns!H$65))),"RARE",IF(AND(ISBLANK(ns!H$63),ISBLANK(ns!H$64),ISBLANK(ns!H$65),ISBLANK(ns!H$66)),"UNK",FALSE())))</f>
        <v>1</v>
      </c>
      <c r="I24" s="52" t="b">
        <f>IF(OR(AND((cs!$B$28&gt;=ns!I$64),(cs!$B$28&lt;=ns!I$65)),cs!$B$28=""),TRUE(),IF(OR(AND((cs!$B$28&gt;=ns!I$63),(cs!$B$28&lt;ns!I$64)),AND((cs!$B$28&lt;=ns!I$66),(cs!$B$28&gt;ns!I$65))),"RARE",IF(AND(ISBLANK(ns!I$63),ISBLANK(ns!I$64),ISBLANK(ns!I$65),ISBLANK(ns!I$66)),"UNK",FALSE())))</f>
        <v>1</v>
      </c>
      <c r="J24" s="52" t="b">
        <f>IF(OR(AND((cs!$B$28&gt;=ns!J$64),(cs!$B$28&lt;=ns!J$65)),cs!$B$28=""),TRUE(),IF(OR(AND((cs!$B$28&gt;=ns!J$63),(cs!$B$28&lt;ns!J$64)),AND((cs!$B$28&lt;=ns!J$66),(cs!$B$28&gt;ns!J$65))),"RARE",IF(AND(ISBLANK(ns!J$63),ISBLANK(ns!J$64),ISBLANK(ns!J$65),ISBLANK(ns!J$66)),"UNK",FALSE())))</f>
        <v>1</v>
      </c>
      <c r="K24" s="52" t="b">
        <f>IF(OR(AND((cs!$B$28&gt;=ns!K$64),(cs!$B$28&lt;=ns!K$65)),cs!$B$28=""),TRUE(),IF(OR(AND((cs!$B$28&gt;=ns!K$63),(cs!$B$28&lt;ns!K$64)),AND((cs!$B$28&lt;=ns!K$66),(cs!$B$28&gt;ns!K$65))),"RARE",IF(AND(ISBLANK(ns!K$63),ISBLANK(ns!K$64),ISBLANK(ns!K$65),ISBLANK(ns!K$66)),"UNK",FALSE())))</f>
        <v>1</v>
      </c>
      <c r="L24" s="52" t="b">
        <f>IF(OR(AND((cs!$B$28&gt;=ns!L$64),(cs!$B$28&lt;=ns!L$65)),cs!$B$28=""),TRUE(),IF(OR(AND((cs!$B$28&gt;=ns!L$63),(cs!$B$28&lt;ns!L$64)),AND((cs!$B$28&lt;=ns!L$66),(cs!$B$28&gt;ns!L$65))),"RARE",IF(AND(ISBLANK(ns!L$63),ISBLANK(ns!L$64),ISBLANK(ns!L$65),ISBLANK(ns!L$66)),"UNK",FALSE())))</f>
        <v>1</v>
      </c>
      <c r="M24" s="52" t="b">
        <f>IF(OR(AND((cs!$B$28&gt;=ns!M$64),(cs!$B$28&lt;=ns!M$65)),cs!$B$28=""),TRUE(),IF(OR(AND((cs!$B$28&gt;=ns!M$63),(cs!$B$28&lt;ns!M$64)),AND((cs!$B$28&lt;=ns!M$66),(cs!$B$28&gt;ns!M$65))),"RARE",IF(AND(ISBLANK(ns!M$63),ISBLANK(ns!M$64),ISBLANK(ns!M$65),ISBLANK(ns!M$66)),"UNK",FALSE())))</f>
        <v>1</v>
      </c>
      <c r="N24" s="52" t="b">
        <f>IF(OR(AND((cs!$B$28&gt;=ns!N$64),(cs!$B$28&lt;=ns!N$65)),cs!$B$28=""),TRUE(),IF(OR(AND((cs!$B$28&gt;=ns!N$63),(cs!$B$28&lt;ns!N$64)),AND((cs!$B$28&lt;=ns!N$66),(cs!$B$28&gt;ns!N$65))),"RARE",IF(AND(ISBLANK(ns!N$63),ISBLANK(ns!N$64),ISBLANK(ns!N$65),ISBLANK(ns!N$66)),"UNK",FALSE())))</f>
        <v>1</v>
      </c>
      <c r="O24" s="52" t="b">
        <f>IF(OR(AND((cs!$B$28&gt;=ns!O$64),(cs!$B$28&lt;=ns!O$65)),cs!$B$28=""),TRUE(),IF(OR(AND((cs!$B$28&gt;=ns!O$63),(cs!$B$28&lt;ns!O$64)),AND((cs!$B$28&lt;=ns!O$66),(cs!$B$28&gt;ns!O$65))),"RARE",IF(AND(ISBLANK(ns!O$63),ISBLANK(ns!O$64),ISBLANK(ns!O$65),ISBLANK(ns!O$66)),"UNK",FALSE())))</f>
        <v>1</v>
      </c>
      <c r="P24" s="52" t="b">
        <f>IF(OR(AND((cs!$B$28&gt;=ns!P$64),(cs!$B$28&lt;=ns!P$65)),cs!$B$28=""),TRUE(),IF(OR(AND((cs!$B$28&gt;=ns!P$63),(cs!$B$28&lt;ns!P$64)),AND((cs!$B$28&lt;=ns!P$66),(cs!$B$28&gt;ns!P$65))),"RARE",IF(AND(ISBLANK(ns!P$63),ISBLANK(ns!P$64),ISBLANK(ns!P$65),ISBLANK(ns!P$66)),"UNK",FALSE())))</f>
        <v>1</v>
      </c>
      <c r="Q24" s="52" t="b">
        <f>IF(OR(AND((cs!$B$28&gt;=ns!Q$64),(cs!$B$28&lt;=ns!Q$65)),cs!$B$28=""),TRUE(),IF(OR(AND((cs!$B$28&gt;=ns!Q$63),(cs!$B$28&lt;ns!Q$64)),AND((cs!$B$28&lt;=ns!Q$66),(cs!$B$28&gt;ns!Q$65))),"RARE",IF(AND(ISBLANK(ns!Q$63),ISBLANK(ns!Q$64),ISBLANK(ns!Q$65),ISBLANK(ns!Q$66)),"UNK",FALSE())))</f>
        <v>1</v>
      </c>
      <c r="R24" s="52" t="b">
        <f>IF(OR(AND((cs!$B$28&gt;=ns!R$64),(cs!$B$28&lt;=ns!R$65)),cs!$B$28=""),TRUE(),IF(OR(AND((cs!$B$28&gt;=ns!R$63),(cs!$B$28&lt;ns!R$64)),AND((cs!$B$28&lt;=ns!R$66),(cs!$B$28&gt;ns!R$65))),"RARE",IF(AND(ISBLANK(ns!R$63),ISBLANK(ns!R$64),ISBLANK(ns!R$65),ISBLANK(ns!R$66)),"UNK",FALSE())))</f>
        <v>1</v>
      </c>
      <c r="S24" s="52" t="b">
        <f>IF(OR(AND((cs!$B$28&gt;=ns!S$64),(cs!$B$28&lt;=ns!S$65)),cs!$B$28=""),TRUE(),IF(OR(AND((cs!$B$28&gt;=ns!S$63),(cs!$B$28&lt;ns!S$64)),AND((cs!$B$28&lt;=ns!S$66),(cs!$B$28&gt;ns!S$65))),"RARE",IF(AND(ISBLANK(ns!S$63),ISBLANK(ns!S$64),ISBLANK(ns!S$65),ISBLANK(ns!S$66)),"UNK",FALSE())))</f>
        <v>1</v>
      </c>
      <c r="T24" s="52" t="b">
        <f>IF(OR(AND((cs!$B$28&gt;=ns!T$64),(cs!$B$28&lt;=ns!T$65)),cs!$B$28=""),TRUE(),IF(OR(AND((cs!$B$28&gt;=ns!T$63),(cs!$B$28&lt;ns!T$64)),AND((cs!$B$28&lt;=ns!T$66),(cs!$B$28&gt;ns!T$65))),"RARE",IF(AND(ISBLANK(ns!T$63),ISBLANK(ns!T$64),ISBLANK(ns!T$65),ISBLANK(ns!T$66)),"UNK",FALSE())))</f>
        <v>1</v>
      </c>
      <c r="U24" s="52" t="b">
        <f>IF(OR(AND((cs!$B$28&gt;=ns!U$64),(cs!$B$28&lt;=ns!U$65)),cs!$B$28=""),TRUE(),IF(OR(AND((cs!$B$28&gt;=ns!U$63),(cs!$B$28&lt;ns!U$64)),AND((cs!$B$28&lt;=ns!U$66),(cs!$B$28&gt;ns!U$65))),"RARE",IF(AND(ISBLANK(ns!U$63),ISBLANK(ns!U$64),ISBLANK(ns!U$65),ISBLANK(ns!U$66)),"UNK",FALSE())))</f>
        <v>1</v>
      </c>
      <c r="V24" s="52" t="b">
        <f>IF(OR(AND((cs!$B$28&gt;=ns!V$64),(cs!$B$28&lt;=ns!V$65)),cs!$B$28=""),TRUE(),IF(OR(AND((cs!$B$28&gt;=ns!V$63),(cs!$B$28&lt;ns!V$64)),AND((cs!$B$28&lt;=ns!V$66),(cs!$B$28&gt;ns!V$65))),"RARE",IF(AND(ISBLANK(ns!V$63),ISBLANK(ns!V$64),ISBLANK(ns!V$65),ISBLANK(ns!V$66)),"UNK",FALSE())))</f>
        <v>1</v>
      </c>
      <c r="W24" s="52" t="b">
        <f>IF(OR(AND((cs!$B$28&gt;=ns!W$64),(cs!$B$28&lt;=ns!W$65)),cs!$B$28=""),TRUE(),IF(OR(AND((cs!$B$28&gt;=ns!W$63),(cs!$B$28&lt;ns!W$64)),AND((cs!$B$28&lt;=ns!W$66),(cs!$B$28&gt;ns!W$65))),"RARE",IF(AND(ISBLANK(ns!W$63),ISBLANK(ns!W$64),ISBLANK(ns!W$65),ISBLANK(ns!W$66)),"UNK",FALSE())))</f>
        <v>1</v>
      </c>
      <c r="X24" s="52" t="b">
        <f>IF(OR(AND((cs!$B$28&gt;=ns!X$64),(cs!$B$28&lt;=ns!X$65)),cs!$B$28=""),TRUE(),IF(OR(AND((cs!$B$28&gt;=ns!X$63),(cs!$B$28&lt;ns!X$64)),AND((cs!$B$28&lt;=ns!X$66),(cs!$B$28&gt;ns!X$65))),"RARE",IF(AND(ISBLANK(ns!X$63),ISBLANK(ns!X$64),ISBLANK(ns!X$65),ISBLANK(ns!X$66)),"UNK",FALSE())))</f>
        <v>1</v>
      </c>
      <c r="Y24" s="52" t="b">
        <f>IF(OR(AND((cs!$B$28&gt;=ns!Y$64),(cs!$B$28&lt;=ns!Y$65)),cs!$B$28=""),TRUE(),IF(OR(AND((cs!$B$28&gt;=ns!Y$63),(cs!$B$28&lt;ns!Y$64)),AND((cs!$B$28&lt;=ns!Y$66),(cs!$B$28&gt;ns!Y$65))),"RARE",IF(AND(ISBLANK(ns!Y$63),ISBLANK(ns!Y$64),ISBLANK(ns!Y$65),ISBLANK(ns!Y$66)),"UNK",FALSE())))</f>
        <v>1</v>
      </c>
      <c r="Z24" s="52" t="b">
        <f>IF(OR(AND((cs!$B$28&gt;=ns!Z$64),(cs!$B$28&lt;=ns!Z$65)),cs!$B$28=""),TRUE(),IF(OR(AND((cs!$B$28&gt;=ns!Z$63),(cs!$B$28&lt;ns!Z$64)),AND((cs!$B$28&lt;=ns!Z$66),(cs!$B$28&gt;ns!Z$65))),"RARE",IF(AND(ISBLANK(ns!Z$63),ISBLANK(ns!Z$64),ISBLANK(ns!Z$65),ISBLANK(ns!Z$66)),"UNK",FALSE())))</f>
        <v>1</v>
      </c>
      <c r="AA24" s="52" t="b">
        <f>IF(OR(AND((cs!$B$28&gt;=ns!AA$64),(cs!$B$28&lt;=ns!AA$65)),cs!$B$28=""),TRUE(),IF(OR(AND((cs!$B$28&gt;=ns!AA$63),(cs!$B$28&lt;ns!AA$64)),AND((cs!$B$28&lt;=ns!AA$66),(cs!$B$28&gt;ns!AA$65))),"RARE",IF(AND(ISBLANK(ns!AA$63),ISBLANK(ns!AA$64),ISBLANK(ns!AA$65),ISBLANK(ns!AA$66)),"UNK",FALSE())))</f>
        <v>1</v>
      </c>
      <c r="AB24" s="52" t="b">
        <f>IF(OR(AND((cs!$B$28&gt;=ns!AB$64),(cs!$B$28&lt;=ns!AB$65)),cs!$B$28=""),TRUE(),IF(OR(AND((cs!$B$28&gt;=ns!AB$63),(cs!$B$28&lt;ns!AB$64)),AND((cs!$B$28&lt;=ns!AB$66),(cs!$B$28&gt;ns!AB$65))),"RARE",IF(AND(ISBLANK(ns!AB$63),ISBLANK(ns!AB$64),ISBLANK(ns!AB$65),ISBLANK(ns!AB$66)),"UNK",FALSE())))</f>
        <v>1</v>
      </c>
      <c r="AC24" s="52" t="b">
        <f>IF(OR(AND((cs!$B$28&gt;=ns!AC$64),(cs!$B$28&lt;=ns!AC$65)),cs!$B$28=""),TRUE(),IF(OR(AND((cs!$B$28&gt;=ns!AC$63),(cs!$B$28&lt;ns!AC$64)),AND((cs!$B$28&lt;=ns!AC$66),(cs!$B$28&gt;ns!AC$65))),"RARE",IF(AND(ISBLANK(ns!AC$63),ISBLANK(ns!AC$64),ISBLANK(ns!AC$65),ISBLANK(ns!AC$66)),"UNK",FALSE())))</f>
        <v>1</v>
      </c>
      <c r="AD24" s="52" t="b">
        <f>IF(OR(AND((cs!$B$28&gt;=ns!AD$64),(cs!$B$28&lt;=ns!AD$65)),cs!$B$28=""),TRUE(),IF(OR(AND((cs!$B$28&gt;=ns!AD$63),(cs!$B$28&lt;ns!AD$64)),AND((cs!$B$28&lt;=ns!AD$66),(cs!$B$28&gt;ns!AD$65))),"RARE",IF(AND(ISBLANK(ns!AD$63),ISBLANK(ns!AD$64),ISBLANK(ns!AD$65),ISBLANK(ns!AD$66)),"UNK",FALSE())))</f>
        <v>1</v>
      </c>
      <c r="AE24" s="52" t="b">
        <f>IF(OR(AND((cs!$B$28&gt;=ns!AE$64),(cs!$B$28&lt;=ns!AE$65)),cs!$B$28=""),TRUE(),IF(OR(AND((cs!$B$28&gt;=ns!AE$63),(cs!$B$28&lt;ns!AE$64)),AND((cs!$B$28&lt;=ns!AE$66),(cs!$B$28&gt;ns!AE$65))),"RARE",IF(AND(ISBLANK(ns!AE$63),ISBLANK(ns!AE$64),ISBLANK(ns!AE$65),ISBLANK(ns!AE$66)),"UNK",FALSE())))</f>
        <v>1</v>
      </c>
      <c r="AF24" s="52" t="b">
        <f>IF(OR(AND((cs!$B$28&gt;=ns!AF$64),(cs!$B$28&lt;=ns!AF$65)),cs!$B$28=""),TRUE(),IF(OR(AND((cs!$B$28&gt;=ns!AF$63),(cs!$B$28&lt;ns!AF$64)),AND((cs!$B$28&lt;=ns!AF$66),(cs!$B$28&gt;ns!AF$65))),"RARE",IF(AND(ISBLANK(ns!AF$63),ISBLANK(ns!AF$64),ISBLANK(ns!AF$65),ISBLANK(ns!AF$66)),"UNK",FALSE())))</f>
        <v>1</v>
      </c>
      <c r="AG24" s="52" t="b">
        <f>IF(OR(AND((cs!$B$28&gt;=ns!AG$64),(cs!$B$28&lt;=ns!AG$65)),cs!$B$28=""),TRUE(),IF(OR(AND((cs!$B$28&gt;=ns!AG$63),(cs!$B$28&lt;ns!AG$64)),AND((cs!$B$28&lt;=ns!AG$66),(cs!$B$28&gt;ns!AG$65))),"RARE",IF(AND(ISBLANK(ns!AG$63),ISBLANK(ns!AG$64),ISBLANK(ns!AG$65),ISBLANK(ns!AG$66)),"UNK",FALSE())))</f>
        <v>1</v>
      </c>
      <c r="AH24" s="52" t="b">
        <f>IF(OR(AND((cs!$B$28&gt;=ns!AH$64),(cs!$B$28&lt;=ns!AH$65)),cs!$B$28=""),TRUE(),IF(OR(AND((cs!$B$28&gt;=ns!AH$63),(cs!$B$28&lt;ns!AH$64)),AND((cs!$B$28&lt;=ns!AH$66),(cs!$B$28&gt;ns!AH$65))),"RARE",IF(AND(ISBLANK(ns!AH$63),ISBLANK(ns!AH$64),ISBLANK(ns!AH$65),ISBLANK(ns!AH$66)),"UNK",FALSE())))</f>
        <v>1</v>
      </c>
      <c r="AI24" s="52" t="b">
        <f>IF(OR(AND((cs!$B$28&gt;=ns!AI$64),(cs!$B$28&lt;=ns!AI$65)),cs!$B$28=""),TRUE(),IF(OR(AND((cs!$B$28&gt;=ns!AI$63),(cs!$B$28&lt;ns!AI$64)),AND((cs!$B$28&lt;=ns!AI$66),(cs!$B$28&gt;ns!AI$65))),"RARE",IF(AND(ISBLANK(ns!AI$63),ISBLANK(ns!AI$64),ISBLANK(ns!AI$65),ISBLANK(ns!AI$66)),"UNK",FALSE())))</f>
        <v>1</v>
      </c>
      <c r="AJ24" s="52" t="b">
        <f>IF(OR(AND((cs!$B$28&gt;=ns!AJ$64),(cs!$B$28&lt;=ns!AJ$65)),cs!$B$28=""),TRUE(),IF(OR(AND((cs!$B$28&gt;=ns!AJ$63),(cs!$B$28&lt;ns!AJ$64)),AND((cs!$B$28&lt;=ns!AJ$66),(cs!$B$28&gt;ns!AJ$65))),"RARE",IF(AND(ISBLANK(ns!AJ$63),ISBLANK(ns!AJ$64),ISBLANK(ns!AJ$65),ISBLANK(ns!AJ$66)),"UNK",FALSE())))</f>
        <v>1</v>
      </c>
      <c r="AK24" s="52" t="b">
        <f>IF(OR(AND((cs!$B$28&gt;=ns!AK$64),(cs!$B$28&lt;=ns!AK$65)),cs!$B$28=""),TRUE(),IF(OR(AND((cs!$B$28&gt;=ns!AK$63),(cs!$B$28&lt;ns!AK$64)),AND((cs!$B$28&lt;=ns!AK$66),(cs!$B$28&gt;ns!AK$65))),"RARE",IF(AND(ISBLANK(ns!AK$63),ISBLANK(ns!AK$64),ISBLANK(ns!AK$65),ISBLANK(ns!AK$66)),"UNK",FALSE())))</f>
        <v>1</v>
      </c>
      <c r="AL24" s="52" t="b">
        <f>IF(OR(AND((cs!$B$28&gt;=ns!AL$64),(cs!$B$28&lt;=ns!AL$65)),cs!$B$28=""),TRUE(),IF(OR(AND((cs!$B$28&gt;=ns!AL$63),(cs!$B$28&lt;ns!AL$64)),AND((cs!$B$28&lt;=ns!AL$66),(cs!$B$28&gt;ns!AL$65))),"RARE",IF(AND(ISBLANK(ns!AL$63),ISBLANK(ns!AL$64),ISBLANK(ns!AL$65),ISBLANK(ns!AL$66)),"UNK",FALSE())))</f>
        <v>1</v>
      </c>
      <c r="AM24" s="52" t="b">
        <f>IF(OR(AND((cs!$B$28&gt;=ns!AM$64),(cs!$B$28&lt;=ns!AM$65)),cs!$B$28=""),TRUE(),IF(OR(AND((cs!$B$28&gt;=ns!AM$63),(cs!$B$28&lt;ns!AM$64)),AND((cs!$B$28&lt;=ns!AM$66),(cs!$B$28&gt;ns!AM$65))),"RARE",IF(AND(ISBLANK(ns!AM$63),ISBLANK(ns!AM$64),ISBLANK(ns!AM$65),ISBLANK(ns!AM$66)),"UNK",FALSE())))</f>
        <v>1</v>
      </c>
      <c r="AN24" s="52" t="b">
        <f>IF(OR(AND((cs!$B$28&gt;=ns!AN$64),(cs!$B$28&lt;=ns!AN$65)),cs!$B$28=""),TRUE(),IF(OR(AND((cs!$B$28&gt;=ns!AN$63),(cs!$B$28&lt;ns!AN$64)),AND((cs!$B$28&lt;=ns!AN$66),(cs!$B$28&gt;ns!AN$65))),"RARE",IF(AND(ISBLANK(ns!AN$63),ISBLANK(ns!AN$64),ISBLANK(ns!AN$65),ISBLANK(ns!AN$66)),"UNK",FALSE())))</f>
        <v>1</v>
      </c>
      <c r="AO24" s="52" t="b">
        <f>IF(OR(AND((cs!$B$28&gt;=ns!AO$64),(cs!$B$28&lt;=ns!AO$65)),cs!$B$28=""),TRUE(),IF(OR(AND((cs!$B$28&gt;=ns!AO$63),(cs!$B$28&lt;ns!AO$64)),AND((cs!$B$28&lt;=ns!AO$66),(cs!$B$28&gt;ns!AO$65))),"RARE",IF(AND(ISBLANK(ns!AO$63),ISBLANK(ns!AO$64),ISBLANK(ns!AO$65),ISBLANK(ns!AO$66)),"UNK",FALSE())))</f>
        <v>1</v>
      </c>
      <c r="AP24" s="52" t="b">
        <f>IF(OR(AND((cs!$B$28&gt;=ns!AP$64),(cs!$B$28&lt;=ns!AP$65)),cs!$B$28=""),TRUE(),IF(OR(AND((cs!$B$28&gt;=ns!AP$63),(cs!$B$28&lt;ns!AP$64)),AND((cs!$B$28&lt;=ns!AP$66),(cs!$B$28&gt;ns!AP$65))),"RARE",IF(AND(ISBLANK(ns!AP$63),ISBLANK(ns!AP$64),ISBLANK(ns!AP$65),ISBLANK(ns!AP$66)),"UNK",FALSE())))</f>
        <v>1</v>
      </c>
      <c r="AQ24" s="52" t="b">
        <f>IF(OR(AND((cs!$B$28&gt;=ns!AQ$64),(cs!$B$28&lt;=ns!AQ$65)),cs!$B$28=""),TRUE(),IF(OR(AND((cs!$B$28&gt;=ns!AQ$63),(cs!$B$28&lt;ns!AQ$64)),AND((cs!$B$28&lt;=ns!AQ$66),(cs!$B$28&gt;ns!AQ$65))),"RARE",IF(AND(ISBLANK(ns!AQ$63),ISBLANK(ns!AQ$64),ISBLANK(ns!AQ$65),ISBLANK(ns!AQ$66)),"UNK",FALSE())))</f>
        <v>1</v>
      </c>
      <c r="AR24" s="52" t="b">
        <f>IF(OR(AND((cs!$B$28&gt;=ns!AR$64),(cs!$B$28&lt;=ns!AR$65)),cs!$B$28=""),TRUE(),IF(OR(AND((cs!$B$28&gt;=ns!AR$63),(cs!$B$28&lt;ns!AR$64)),AND((cs!$B$28&lt;=ns!AR$66),(cs!$B$28&gt;ns!AR$65))),"RARE",IF(AND(ISBLANK(ns!AR$63),ISBLANK(ns!AR$64),ISBLANK(ns!AR$65),ISBLANK(ns!AR$66)),"UNK",FALSE())))</f>
        <v>1</v>
      </c>
      <c r="AS24" s="52" t="b">
        <f>IF(OR(AND((cs!$B$28&gt;=ns!AS$64),(cs!$B$28&lt;=ns!AS$65)),cs!$B$28=""),TRUE(),IF(OR(AND((cs!$B$28&gt;=ns!AS$63),(cs!$B$28&lt;ns!AS$64)),AND((cs!$B$28&lt;=ns!AS$66),(cs!$B$28&gt;ns!AS$65))),"RARE",IF(AND(ISBLANK(ns!AS$63),ISBLANK(ns!AS$64),ISBLANK(ns!AS$65),ISBLANK(ns!AS$66)),"UNK",FALSE())))</f>
        <v>1</v>
      </c>
      <c r="AT24" s="52" t="b">
        <f>IF(OR(AND((cs!$B$28&gt;=ns!AT$64),(cs!$B$28&lt;=ns!AT$65)),cs!$B$28=""),TRUE(),IF(OR(AND((cs!$B$28&gt;=ns!AT$63),(cs!$B$28&lt;ns!AT$64)),AND((cs!$B$28&lt;=ns!AT$66),(cs!$B$28&gt;ns!AT$65))),"RARE",IF(AND(ISBLANK(ns!AT$63),ISBLANK(ns!AT$64),ISBLANK(ns!AT$65),ISBLANK(ns!AT$66)),"UNK",FALSE())))</f>
        <v>1</v>
      </c>
      <c r="AU24" s="52" t="b">
        <f>IF(OR(AND((cs!$B$28&gt;=ns!AU$64),(cs!$B$28&lt;=ns!AU$65)),cs!$B$28=""),TRUE(),IF(OR(AND((cs!$B$28&gt;=ns!AU$63),(cs!$B$28&lt;ns!AU$64)),AND((cs!$B$28&lt;=ns!AU$66),(cs!$B$28&gt;ns!AU$65))),"RARE",IF(AND(ISBLANK(ns!AU$63),ISBLANK(ns!AU$64),ISBLANK(ns!AU$65),ISBLANK(ns!AU$66)),"UNK",FALSE())))</f>
        <v>1</v>
      </c>
      <c r="AV24" s="52" t="b">
        <f>IF(OR(AND((cs!$B$28&gt;=ns!AV$64),(cs!$B$28&lt;=ns!AV$65)),cs!$B$28=""),TRUE(),IF(OR(AND((cs!$B$28&gt;=ns!AV$63),(cs!$B$28&lt;ns!AV$64)),AND((cs!$B$28&lt;=ns!AV$66),(cs!$B$28&gt;ns!AV$65))),"RARE",IF(AND(ISBLANK(ns!AV$63),ISBLANK(ns!AV$64),ISBLANK(ns!AV$65),ISBLANK(ns!AV$66)),"UNK",FALSE())))</f>
        <v>1</v>
      </c>
      <c r="AW24" s="52" t="b">
        <f>IF(OR(AND((cs!$B$28&gt;=ns!AW$64),(cs!$B$28&lt;=ns!AW$65)),cs!$B$28=""),TRUE(),IF(OR(AND((cs!$B$28&gt;=ns!AW$63),(cs!$B$28&lt;ns!AW$64)),AND((cs!$B$28&lt;=ns!AW$66),(cs!$B$28&gt;ns!AW$65))),"RARE",IF(AND(ISBLANK(ns!AW$63),ISBLANK(ns!AW$64),ISBLANK(ns!AW$65),ISBLANK(ns!AW$66)),"UNK",FALSE())))</f>
        <v>1</v>
      </c>
      <c r="AX24" s="52" t="b">
        <f>IF(OR(AND((cs!$B$28&gt;=ns!AX$64),(cs!$B$28&lt;=ns!AX$65)),cs!$B$28=""),TRUE(),IF(OR(AND((cs!$B$28&gt;=ns!AX$63),(cs!$B$28&lt;ns!AX$64)),AND((cs!$B$28&lt;=ns!AX$66),(cs!$B$28&gt;ns!AX$65))),"RARE",IF(AND(ISBLANK(ns!AX$63),ISBLANK(ns!AX$64),ISBLANK(ns!AX$65),ISBLANK(ns!AX$66)),"UNK",FALSE())))</f>
        <v>1</v>
      </c>
      <c r="AY24" s="52" t="b">
        <f>IF(OR(AND((cs!$B$28&gt;=ns!AY$64),(cs!$B$28&lt;=ns!AY$65)),cs!$B$28=""),TRUE(),IF(OR(AND((cs!$B$28&gt;=ns!AY$63),(cs!$B$28&lt;ns!AY$64)),AND((cs!$B$28&lt;=ns!AY$66),(cs!$B$28&gt;ns!AY$65))),"RARE",IF(AND(ISBLANK(ns!AY$63),ISBLANK(ns!AY$64),ISBLANK(ns!AY$65),ISBLANK(ns!AY$66)),"UNK",FALSE())))</f>
        <v>1</v>
      </c>
      <c r="AZ24" s="52" t="b">
        <f>IF(OR(AND((cs!$B$28&gt;=ns!AZ$64),(cs!$B$28&lt;=ns!AZ$65)),cs!$B$28=""),TRUE(),IF(OR(AND((cs!$B$28&gt;=ns!AZ$63),(cs!$B$28&lt;ns!AZ$64)),AND((cs!$B$28&lt;=ns!AZ$66),(cs!$B$28&gt;ns!AZ$65))),"RARE",IF(AND(ISBLANK(ns!AZ$63),ISBLANK(ns!AZ$64),ISBLANK(ns!AZ$65),ISBLANK(ns!AZ$66)),"UNK",FALSE())))</f>
        <v>1</v>
      </c>
      <c r="BA24" s="52" t="b">
        <f>IF(OR(AND((cs!$B$28&gt;=ns!BA$64),(cs!$B$28&lt;=ns!BA$65)),cs!$B$28=""),TRUE(),IF(OR(AND((cs!$B$28&gt;=ns!BA$63),(cs!$B$28&lt;ns!BA$64)),AND((cs!$B$28&lt;=ns!BA$66),(cs!$B$28&gt;ns!BA$65))),"RARE",IF(AND(ISBLANK(ns!BA$63),ISBLANK(ns!BA$64),ISBLANK(ns!BA$65),ISBLANK(ns!BA$66)),"UNK",FALSE())))</f>
        <v>1</v>
      </c>
      <c r="BB24" s="52" t="b">
        <f>IF(OR(AND((cs!$B$28&gt;=ns!BB$64),(cs!$B$28&lt;=ns!BB$65)),cs!$B$28=""),TRUE(),IF(OR(AND((cs!$B$28&gt;=ns!BB$63),(cs!$B$28&lt;ns!BB$64)),AND((cs!$B$28&lt;=ns!BB$66),(cs!$B$28&gt;ns!BB$65))),"RARE",IF(AND(ISBLANK(ns!BB$63),ISBLANK(ns!BB$64),ISBLANK(ns!BB$65),ISBLANK(ns!BB$66)),"UNK",FALSE())))</f>
        <v>1</v>
      </c>
      <c r="BC24" s="52" t="b">
        <f>IF(OR(AND((cs!$B$28&gt;=ns!BC$64),(cs!$B$28&lt;=ns!BC$65)),cs!$B$28=""),TRUE(),IF(OR(AND((cs!$B$28&gt;=ns!BC$63),(cs!$B$28&lt;ns!BC$64)),AND((cs!$B$28&lt;=ns!BC$66),(cs!$B$28&gt;ns!BC$65))),"RARE",IF(AND(ISBLANK(ns!BC$63),ISBLANK(ns!BC$64),ISBLANK(ns!BC$65),ISBLANK(ns!BC$66)),"UNK",FALSE())))</f>
        <v>1</v>
      </c>
      <c r="BD24" s="52" t="b">
        <f>IF(OR(AND((cs!$B$28&gt;=ns!BD$64),(cs!$B$28&lt;=ns!BD$65)),cs!$B$28=""),TRUE(),IF(OR(AND((cs!$B$28&gt;=ns!BD$63),(cs!$B$28&lt;ns!BD$64)),AND((cs!$B$28&lt;=ns!BD$66),(cs!$B$28&gt;ns!BD$65))),"RARE",IF(AND(ISBLANK(ns!BD$63),ISBLANK(ns!BD$64),ISBLANK(ns!BD$65),ISBLANK(ns!BD$66)),"UNK",FALSE())))</f>
        <v>1</v>
      </c>
      <c r="BE24" s="52" t="b">
        <f>IF(OR(AND((cs!$B$28&gt;=ns!BE$64),(cs!$B$28&lt;=ns!BE$65)),cs!$B$28=""),TRUE(),IF(OR(AND((cs!$B$28&gt;=ns!BE$63),(cs!$B$28&lt;ns!BE$64)),AND((cs!$B$28&lt;=ns!BE$66),(cs!$B$28&gt;ns!BE$65))),"RARE",IF(AND(ISBLANK(ns!BE$63),ISBLANK(ns!BE$64),ISBLANK(ns!BE$65),ISBLANK(ns!BE$66)),"UNK",FALSE())))</f>
        <v>1</v>
      </c>
      <c r="BF24" s="52" t="b">
        <f>IF(OR(AND((cs!$B$28&gt;=ns!BF$64),(cs!$B$28&lt;=ns!BF$65)),cs!$B$28=""),TRUE(),IF(OR(AND((cs!$B$28&gt;=ns!BF$63),(cs!$B$28&lt;ns!BF$64)),AND((cs!$B$28&lt;=ns!BF$66),(cs!$B$28&gt;ns!BF$65))),"RARE",IF(AND(ISBLANK(ns!BF$63),ISBLANK(ns!BF$64),ISBLANK(ns!BF$65),ISBLANK(ns!BF$66)),"UNK",FALSE())))</f>
        <v>1</v>
      </c>
      <c r="BG24" s="52" t="b">
        <f>IF(OR(AND((cs!$B$28&gt;=ns!BG$64),(cs!$B$28&lt;=ns!BG$65)),cs!$B$28=""),TRUE(),IF(OR(AND((cs!$B$28&gt;=ns!BG$63),(cs!$B$28&lt;ns!BG$64)),AND((cs!$B$28&lt;=ns!BG$66),(cs!$B$28&gt;ns!BG$65))),"RARE",IF(AND(ISBLANK(ns!BG$63),ISBLANK(ns!BG$64),ISBLANK(ns!BG$65),ISBLANK(ns!BG$66)),"UNK",FALSE())))</f>
        <v>1</v>
      </c>
      <c r="BH24" s="52" t="b">
        <f>IF(OR(AND((cs!$B$28&gt;=ns!BH$64),(cs!$B$28&lt;=ns!BH$65)),cs!$B$28=""),TRUE(),IF(OR(AND((cs!$B$28&gt;=ns!BH$63),(cs!$B$28&lt;ns!BH$64)),AND((cs!$B$28&lt;=ns!BH$66),(cs!$B$28&gt;ns!BH$65))),"RARE",IF(AND(ISBLANK(ns!BH$63),ISBLANK(ns!BH$64),ISBLANK(ns!BH$65),ISBLANK(ns!BH$66)),"UNK",FALSE())))</f>
        <v>1</v>
      </c>
      <c r="BI24" s="52" t="b">
        <f>IF(OR(AND((cs!$B$28&gt;=ns!BI$64),(cs!$B$28&lt;=ns!BI$65)),cs!$B$28=""),TRUE(),IF(OR(AND((cs!$B$28&gt;=ns!BI$63),(cs!$B$28&lt;ns!BI$64)),AND((cs!$B$28&lt;=ns!BI$66),(cs!$B$28&gt;ns!BI$65))),"RARE",IF(AND(ISBLANK(ns!BI$63),ISBLANK(ns!BI$64),ISBLANK(ns!BI$65),ISBLANK(ns!BI$66)),"UNK",FALSE())))</f>
        <v>1</v>
      </c>
      <c r="BJ24" s="52" t="b">
        <f>IF(OR(AND((cs!$B$28&gt;=ns!BJ$64),(cs!$B$28&lt;=ns!BJ$65)),cs!$B$28=""),TRUE(),IF(OR(AND((cs!$B$28&gt;=ns!BJ$63),(cs!$B$28&lt;ns!BJ$64)),AND((cs!$B$28&lt;=ns!BJ$66),(cs!$B$28&gt;ns!BJ$65))),"RARE",IF(AND(ISBLANK(ns!BJ$63),ISBLANK(ns!BJ$64),ISBLANK(ns!BJ$65),ISBLANK(ns!BJ$66)),"UNK",FALSE())))</f>
        <v>1</v>
      </c>
      <c r="BK24" s="52" t="b">
        <f>IF(OR(AND((cs!$B$28&gt;=ns!BK$64),(cs!$B$28&lt;=ns!BK$65)),cs!$B$28=""),TRUE(),IF(OR(AND((cs!$B$28&gt;=ns!BK$63),(cs!$B$28&lt;ns!BK$64)),AND((cs!$B$28&lt;=ns!BK$66),(cs!$B$28&gt;ns!BK$65))),"RARE",IF(AND(ISBLANK(ns!BK$63),ISBLANK(ns!BK$64),ISBLANK(ns!BK$65),ISBLANK(ns!BK$66)),"UNK",FALSE())))</f>
        <v>1</v>
      </c>
    </row>
    <row r="25" spans="1:63" x14ac:dyDescent="0.2">
      <c r="A25" t="s">
        <v>964</v>
      </c>
      <c r="B25" s="52" t="b">
        <f>IF(OR(AND((cs!$B$29&gt;=ns!B$68),(cs!$B$29&lt;=ns!B$69)),cs!$B$29=""),TRUE(),IF(OR(AND((cs!$B$29&gt;=ns!B$67),(cs!$B$29&lt;ns!B$68)),AND((cs!$B$29&lt;=ns!B$70),(cs!$B$29&gt;ns!B$69))),"RARE",IF(AND(ISBLANK(ns!B$67),ISBLANK(ns!B$68),ISBLANK(ns!B$69),ISBLANK(ns!B$70)),"UNK",FALSE())))</f>
        <v>1</v>
      </c>
      <c r="C25" s="52" t="b">
        <f>IF(OR(AND((cs!$B$29&gt;=ns!C$68),(cs!$B$29&lt;=ns!C$69)),cs!$B$29=""),TRUE(),IF(OR(AND((cs!$B$29&gt;=ns!C$67),(cs!$B$29&lt;ns!C$68)),AND((cs!$B$29&lt;=ns!C$70),(cs!$B$29&gt;ns!C$69))),"RARE",IF(AND(ISBLANK(ns!C$67),ISBLANK(ns!C$68),ISBLANK(ns!C$69),ISBLANK(ns!C$70)),"UNK",FALSE())))</f>
        <v>1</v>
      </c>
      <c r="D25" s="52" t="b">
        <f>IF(OR(AND((cs!$B$29&gt;=ns!D$68),(cs!$B$29&lt;=ns!D$69)),cs!$B$29=""),TRUE(),IF(OR(AND((cs!$B$29&gt;=ns!D$67),(cs!$B$29&lt;ns!D$68)),AND((cs!$B$29&lt;=ns!D$70),(cs!$B$29&gt;ns!D$69))),"RARE",IF(AND(ISBLANK(ns!D$67),ISBLANK(ns!D$68),ISBLANK(ns!D$69),ISBLANK(ns!D$70)),"UNK",FALSE())))</f>
        <v>1</v>
      </c>
      <c r="E25" s="52" t="b">
        <f>IF(OR(AND((cs!$B$29&gt;=ns!E$68),(cs!$B$29&lt;=ns!E$69)),cs!$B$29=""),TRUE(),IF(OR(AND((cs!$B$29&gt;=ns!E$67),(cs!$B$29&lt;ns!E$68)),AND((cs!$B$29&lt;=ns!E$70),(cs!$B$29&gt;ns!E$69))),"RARE",IF(AND(ISBLANK(ns!E$67),ISBLANK(ns!E$68),ISBLANK(ns!E$69),ISBLANK(ns!E$70)),"UNK",FALSE())))</f>
        <v>1</v>
      </c>
      <c r="F25" s="52" t="b">
        <f>IF(OR(AND((cs!$B$29&gt;=ns!F$68),(cs!$B$29&lt;=ns!F$69)),cs!$B$29=""),TRUE(),IF(OR(AND((cs!$B$29&gt;=ns!F$67),(cs!$B$29&lt;ns!F$68)),AND((cs!$B$29&lt;=ns!F$70),(cs!$B$29&gt;ns!F$69))),"RARE",IF(AND(ISBLANK(ns!F$67),ISBLANK(ns!F$68),ISBLANK(ns!F$69),ISBLANK(ns!F$70)),"UNK",FALSE())))</f>
        <v>1</v>
      </c>
      <c r="G25" s="52" t="b">
        <f>IF(OR(AND((cs!$B$29&gt;=ns!G$68),(cs!$B$29&lt;=ns!G$69)),cs!$B$29=""),TRUE(),IF(OR(AND((cs!$B$29&gt;=ns!G$67),(cs!$B$29&lt;ns!G$68)),AND((cs!$B$29&lt;=ns!G$70),(cs!$B$29&gt;ns!G$69))),"RARE",IF(AND(ISBLANK(ns!G$67),ISBLANK(ns!G$68),ISBLANK(ns!G$69),ISBLANK(ns!G$70)),"UNK",FALSE())))</f>
        <v>1</v>
      </c>
      <c r="H25" s="52" t="b">
        <f>IF(OR(AND((cs!$B$29&gt;=ns!H$68),(cs!$B$29&lt;=ns!H$69)),cs!$B$29=""),TRUE(),IF(OR(AND((cs!$B$29&gt;=ns!H$67),(cs!$B$29&lt;ns!H$68)),AND((cs!$B$29&lt;=ns!H$70),(cs!$B$29&gt;ns!H$69))),"RARE",IF(AND(ISBLANK(ns!H$67),ISBLANK(ns!H$68),ISBLANK(ns!H$69),ISBLANK(ns!H$70)),"UNK",FALSE())))</f>
        <v>1</v>
      </c>
      <c r="I25" s="52" t="b">
        <f>IF(OR(AND((cs!$B$29&gt;=ns!I$68),(cs!$B$29&lt;=ns!I$69)),cs!$B$29=""),TRUE(),IF(OR(AND((cs!$B$29&gt;=ns!I$67),(cs!$B$29&lt;ns!I$68)),AND((cs!$B$29&lt;=ns!I$70),(cs!$B$29&gt;ns!I$69))),"RARE",IF(AND(ISBLANK(ns!I$67),ISBLANK(ns!I$68),ISBLANK(ns!I$69),ISBLANK(ns!I$70)),"UNK",FALSE())))</f>
        <v>1</v>
      </c>
      <c r="J25" s="52" t="b">
        <f>IF(OR(AND((cs!$B$29&gt;=ns!J$68),(cs!$B$29&lt;=ns!J$69)),cs!$B$29=""),TRUE(),IF(OR(AND((cs!$B$29&gt;=ns!J$67),(cs!$B$29&lt;ns!J$68)),AND((cs!$B$29&lt;=ns!J$70),(cs!$B$29&gt;ns!J$69))),"RARE",IF(AND(ISBLANK(ns!J$67),ISBLANK(ns!J$68),ISBLANK(ns!J$69),ISBLANK(ns!J$70)),"UNK",FALSE())))</f>
        <v>1</v>
      </c>
      <c r="K25" s="52" t="b">
        <f>IF(OR(AND((cs!$B$29&gt;=ns!K$68),(cs!$B$29&lt;=ns!K$69)),cs!$B$29=""),TRUE(),IF(OR(AND((cs!$B$29&gt;=ns!K$67),(cs!$B$29&lt;ns!K$68)),AND((cs!$B$29&lt;=ns!K$70),(cs!$B$29&gt;ns!K$69))),"RARE",IF(AND(ISBLANK(ns!K$67),ISBLANK(ns!K$68),ISBLANK(ns!K$69),ISBLANK(ns!K$70)),"UNK",FALSE())))</f>
        <v>1</v>
      </c>
      <c r="L25" s="52" t="b">
        <f>IF(OR(AND((cs!$B$29&gt;=ns!L$68),(cs!$B$29&lt;=ns!L$69)),cs!$B$29=""),TRUE(),IF(OR(AND((cs!$B$29&gt;=ns!L$67),(cs!$B$29&lt;ns!L$68)),AND((cs!$B$29&lt;=ns!L$70),(cs!$B$29&gt;ns!L$69))),"RARE",IF(AND(ISBLANK(ns!L$67),ISBLANK(ns!L$68),ISBLANK(ns!L$69),ISBLANK(ns!L$70)),"UNK",FALSE())))</f>
        <v>1</v>
      </c>
      <c r="M25" s="52" t="b">
        <f>IF(OR(AND((cs!$B$29&gt;=ns!M$68),(cs!$B$29&lt;=ns!M$69)),cs!$B$29=""),TRUE(),IF(OR(AND((cs!$B$29&gt;=ns!M$67),(cs!$B$29&lt;ns!M$68)),AND((cs!$B$29&lt;=ns!M$70),(cs!$B$29&gt;ns!M$69))),"RARE",IF(AND(ISBLANK(ns!M$67),ISBLANK(ns!M$68),ISBLANK(ns!M$69),ISBLANK(ns!M$70)),"UNK",FALSE())))</f>
        <v>1</v>
      </c>
      <c r="N25" s="52" t="b">
        <f>IF(OR(AND((cs!$B$29&gt;=ns!N$68),(cs!$B$29&lt;=ns!N$69)),cs!$B$29=""),TRUE(),IF(OR(AND((cs!$B$29&gt;=ns!N$67),(cs!$B$29&lt;ns!N$68)),AND((cs!$B$29&lt;=ns!N$70),(cs!$B$29&gt;ns!N$69))),"RARE",IF(AND(ISBLANK(ns!N$67),ISBLANK(ns!N$68),ISBLANK(ns!N$69),ISBLANK(ns!N$70)),"UNK",FALSE())))</f>
        <v>1</v>
      </c>
      <c r="O25" s="52" t="b">
        <f>IF(OR(AND((cs!$B$29&gt;=ns!O$68),(cs!$B$29&lt;=ns!O$69)),cs!$B$29=""),TRUE(),IF(OR(AND((cs!$B$29&gt;=ns!O$67),(cs!$B$29&lt;ns!O$68)),AND((cs!$B$29&lt;=ns!O$70),(cs!$B$29&gt;ns!O$69))),"RARE",IF(AND(ISBLANK(ns!O$67),ISBLANK(ns!O$68),ISBLANK(ns!O$69),ISBLANK(ns!O$70)),"UNK",FALSE())))</f>
        <v>1</v>
      </c>
      <c r="P25" s="52" t="b">
        <f>IF(OR(AND((cs!$B$29&gt;=ns!P$68),(cs!$B$29&lt;=ns!P$69)),cs!$B$29=""),TRUE(),IF(OR(AND((cs!$B$29&gt;=ns!P$67),(cs!$B$29&lt;ns!P$68)),AND((cs!$B$29&lt;=ns!P$70),(cs!$B$29&gt;ns!P$69))),"RARE",IF(AND(ISBLANK(ns!P$67),ISBLANK(ns!P$68),ISBLANK(ns!P$69),ISBLANK(ns!P$70)),"UNK",FALSE())))</f>
        <v>1</v>
      </c>
      <c r="Q25" s="52" t="b">
        <f>IF(OR(AND((cs!$B$29&gt;=ns!Q$68),(cs!$B$29&lt;=ns!Q$69)),cs!$B$29=""),TRUE(),IF(OR(AND((cs!$B$29&gt;=ns!Q$67),(cs!$B$29&lt;ns!Q$68)),AND((cs!$B$29&lt;=ns!Q$70),(cs!$B$29&gt;ns!Q$69))),"RARE",IF(AND(ISBLANK(ns!Q$67),ISBLANK(ns!Q$68),ISBLANK(ns!Q$69),ISBLANK(ns!Q$70)),"UNK",FALSE())))</f>
        <v>1</v>
      </c>
      <c r="R25" s="52" t="b">
        <f>IF(OR(AND((cs!$B$29&gt;=ns!R$68),(cs!$B$29&lt;=ns!R$69)),cs!$B$29=""),TRUE(),IF(OR(AND((cs!$B$29&gt;=ns!R$67),(cs!$B$29&lt;ns!R$68)),AND((cs!$B$29&lt;=ns!R$70),(cs!$B$29&gt;ns!R$69))),"RARE",IF(AND(ISBLANK(ns!R$67),ISBLANK(ns!R$68),ISBLANK(ns!R$69),ISBLANK(ns!R$70)),"UNK",FALSE())))</f>
        <v>1</v>
      </c>
      <c r="S25" s="52" t="b">
        <f>IF(OR(AND((cs!$B$29&gt;=ns!S$68),(cs!$B$29&lt;=ns!S$69)),cs!$B$29=""),TRUE(),IF(OR(AND((cs!$B$29&gt;=ns!S$67),(cs!$B$29&lt;ns!S$68)),AND((cs!$B$29&lt;=ns!S$70),(cs!$B$29&gt;ns!S$69))),"RARE",IF(AND(ISBLANK(ns!S$67),ISBLANK(ns!S$68),ISBLANK(ns!S$69),ISBLANK(ns!S$70)),"UNK",FALSE())))</f>
        <v>1</v>
      </c>
      <c r="T25" s="52" t="b">
        <f>IF(OR(AND((cs!$B$29&gt;=ns!T$68),(cs!$B$29&lt;=ns!T$69)),cs!$B$29=""),TRUE(),IF(OR(AND((cs!$B$29&gt;=ns!T$67),(cs!$B$29&lt;ns!T$68)),AND((cs!$B$29&lt;=ns!T$70),(cs!$B$29&gt;ns!T$69))),"RARE",IF(AND(ISBLANK(ns!T$67),ISBLANK(ns!T$68),ISBLANK(ns!T$69),ISBLANK(ns!T$70)),"UNK",FALSE())))</f>
        <v>1</v>
      </c>
      <c r="U25" s="52" t="b">
        <f>IF(OR(AND((cs!$B$29&gt;=ns!U$68),(cs!$B$29&lt;=ns!U$69)),cs!$B$29=""),TRUE(),IF(OR(AND((cs!$B$29&gt;=ns!U$67),(cs!$B$29&lt;ns!U$68)),AND((cs!$B$29&lt;=ns!U$70),(cs!$B$29&gt;ns!U$69))),"RARE",IF(AND(ISBLANK(ns!U$67),ISBLANK(ns!U$68),ISBLANK(ns!U$69),ISBLANK(ns!U$70)),"UNK",FALSE())))</f>
        <v>1</v>
      </c>
      <c r="V25" s="52" t="b">
        <f>IF(OR(AND((cs!$B$29&gt;=ns!V$68),(cs!$B$29&lt;=ns!V$69)),cs!$B$29=""),TRUE(),IF(OR(AND((cs!$B$29&gt;=ns!V$67),(cs!$B$29&lt;ns!V$68)),AND((cs!$B$29&lt;=ns!V$70),(cs!$B$29&gt;ns!V$69))),"RARE",IF(AND(ISBLANK(ns!V$67),ISBLANK(ns!V$68),ISBLANK(ns!V$69),ISBLANK(ns!V$70)),"UNK",FALSE())))</f>
        <v>1</v>
      </c>
      <c r="W25" s="52" t="b">
        <f>IF(OR(AND((cs!$B$29&gt;=ns!W$68),(cs!$B$29&lt;=ns!W$69)),cs!$B$29=""),TRUE(),IF(OR(AND((cs!$B$29&gt;=ns!W$67),(cs!$B$29&lt;ns!W$68)),AND((cs!$B$29&lt;=ns!W$70),(cs!$B$29&gt;ns!W$69))),"RARE",IF(AND(ISBLANK(ns!W$67),ISBLANK(ns!W$68),ISBLANK(ns!W$69),ISBLANK(ns!W$70)),"UNK",FALSE())))</f>
        <v>1</v>
      </c>
      <c r="X25" s="52" t="b">
        <f>IF(OR(AND((cs!$B$29&gt;=ns!X$68),(cs!$B$29&lt;=ns!X$69)),cs!$B$29=""),TRUE(),IF(OR(AND((cs!$B$29&gt;=ns!X$67),(cs!$B$29&lt;ns!X$68)),AND((cs!$B$29&lt;=ns!X$70),(cs!$B$29&gt;ns!X$69))),"RARE",IF(AND(ISBLANK(ns!X$67),ISBLANK(ns!X$68),ISBLANK(ns!X$69),ISBLANK(ns!X$70)),"UNK",FALSE())))</f>
        <v>1</v>
      </c>
      <c r="Y25" s="52" t="b">
        <f>IF(OR(AND((cs!$B$29&gt;=ns!Y$68),(cs!$B$29&lt;=ns!Y$69)),cs!$B$29=""),TRUE(),IF(OR(AND((cs!$B$29&gt;=ns!Y$67),(cs!$B$29&lt;ns!Y$68)),AND((cs!$B$29&lt;=ns!Y$70),(cs!$B$29&gt;ns!Y$69))),"RARE",IF(AND(ISBLANK(ns!Y$67),ISBLANK(ns!Y$68),ISBLANK(ns!Y$69),ISBLANK(ns!Y$70)),"UNK",FALSE())))</f>
        <v>1</v>
      </c>
      <c r="Z25" s="52" t="b">
        <f>IF(OR(AND((cs!$B$29&gt;=ns!Z$68),(cs!$B$29&lt;=ns!Z$69)),cs!$B$29=""),TRUE(),IF(OR(AND((cs!$B$29&gt;=ns!Z$67),(cs!$B$29&lt;ns!Z$68)),AND((cs!$B$29&lt;=ns!Z$70),(cs!$B$29&gt;ns!Z$69))),"RARE",IF(AND(ISBLANK(ns!Z$67),ISBLANK(ns!Z$68),ISBLANK(ns!Z$69),ISBLANK(ns!Z$70)),"UNK",FALSE())))</f>
        <v>1</v>
      </c>
      <c r="AA25" s="52" t="b">
        <f>IF(OR(AND((cs!$B$29&gt;=ns!AA$68),(cs!$B$29&lt;=ns!AA$69)),cs!$B$29=""),TRUE(),IF(OR(AND((cs!$B$29&gt;=ns!AA$67),(cs!$B$29&lt;ns!AA$68)),AND((cs!$B$29&lt;=ns!AA$70),(cs!$B$29&gt;ns!AA$69))),"RARE",IF(AND(ISBLANK(ns!AA$67),ISBLANK(ns!AA$68),ISBLANK(ns!AA$69),ISBLANK(ns!AA$70)),"UNK",FALSE())))</f>
        <v>1</v>
      </c>
      <c r="AB25" s="52" t="b">
        <f>IF(OR(AND((cs!$B$29&gt;=ns!AB$68),(cs!$B$29&lt;=ns!AB$69)),cs!$B$29=""),TRUE(),IF(OR(AND((cs!$B$29&gt;=ns!AB$67),(cs!$B$29&lt;ns!AB$68)),AND((cs!$B$29&lt;=ns!AB$70),(cs!$B$29&gt;ns!AB$69))),"RARE",IF(AND(ISBLANK(ns!AB$67),ISBLANK(ns!AB$68),ISBLANK(ns!AB$69),ISBLANK(ns!AB$70)),"UNK",FALSE())))</f>
        <v>1</v>
      </c>
      <c r="AC25" s="52" t="b">
        <f>IF(OR(AND((cs!$B$29&gt;=ns!AC$68),(cs!$B$29&lt;=ns!AC$69)),cs!$B$29=""),TRUE(),IF(OR(AND((cs!$B$29&gt;=ns!AC$67),(cs!$B$29&lt;ns!AC$68)),AND((cs!$B$29&lt;=ns!AC$70),(cs!$B$29&gt;ns!AC$69))),"RARE",IF(AND(ISBLANK(ns!AC$67),ISBLANK(ns!AC$68),ISBLANK(ns!AC$69),ISBLANK(ns!AC$70)),"UNK",FALSE())))</f>
        <v>1</v>
      </c>
      <c r="AD25" s="52" t="b">
        <f>IF(OR(AND((cs!$B$29&gt;=ns!AD$68),(cs!$B$29&lt;=ns!AD$69)),cs!$B$29=""),TRUE(),IF(OR(AND((cs!$B$29&gt;=ns!AD$67),(cs!$B$29&lt;ns!AD$68)),AND((cs!$B$29&lt;=ns!AD$70),(cs!$B$29&gt;ns!AD$69))),"RARE",IF(AND(ISBLANK(ns!AD$67),ISBLANK(ns!AD$68),ISBLANK(ns!AD$69),ISBLANK(ns!AD$70)),"UNK",FALSE())))</f>
        <v>1</v>
      </c>
      <c r="AE25" s="52" t="b">
        <f>IF(OR(AND((cs!$B$29&gt;=ns!AE$68),(cs!$B$29&lt;=ns!AE$69)),cs!$B$29=""),TRUE(),IF(OR(AND((cs!$B$29&gt;=ns!AE$67),(cs!$B$29&lt;ns!AE$68)),AND((cs!$B$29&lt;=ns!AE$70),(cs!$B$29&gt;ns!AE$69))),"RARE",IF(AND(ISBLANK(ns!AE$67),ISBLANK(ns!AE$68),ISBLANK(ns!AE$69),ISBLANK(ns!AE$70)),"UNK",FALSE())))</f>
        <v>1</v>
      </c>
      <c r="AF25" s="52" t="b">
        <f>IF(OR(AND((cs!$B$29&gt;=ns!AF$68),(cs!$B$29&lt;=ns!AF$69)),cs!$B$29=""),TRUE(),IF(OR(AND((cs!$B$29&gt;=ns!AF$67),(cs!$B$29&lt;ns!AF$68)),AND((cs!$B$29&lt;=ns!AF$70),(cs!$B$29&gt;ns!AF$69))),"RARE",IF(AND(ISBLANK(ns!AF$67),ISBLANK(ns!AF$68),ISBLANK(ns!AF$69),ISBLANK(ns!AF$70)),"UNK",FALSE())))</f>
        <v>1</v>
      </c>
      <c r="AG25" s="52" t="b">
        <f>IF(OR(AND((cs!$B$29&gt;=ns!AG$68),(cs!$B$29&lt;=ns!AG$69)),cs!$B$29=""),TRUE(),IF(OR(AND((cs!$B$29&gt;=ns!AG$67),(cs!$B$29&lt;ns!AG$68)),AND((cs!$B$29&lt;=ns!AG$70),(cs!$B$29&gt;ns!AG$69))),"RARE",IF(AND(ISBLANK(ns!AG$67),ISBLANK(ns!AG$68),ISBLANK(ns!AG$69),ISBLANK(ns!AG$70)),"UNK",FALSE())))</f>
        <v>1</v>
      </c>
      <c r="AH25" s="52" t="b">
        <f>IF(OR(AND((cs!$B$29&gt;=ns!AH$68),(cs!$B$29&lt;=ns!AH$69)),cs!$B$29=""),TRUE(),IF(OR(AND((cs!$B$29&gt;=ns!AH$67),(cs!$B$29&lt;ns!AH$68)),AND((cs!$B$29&lt;=ns!AH$70),(cs!$B$29&gt;ns!AH$69))),"RARE",IF(AND(ISBLANK(ns!AH$67),ISBLANK(ns!AH$68),ISBLANK(ns!AH$69),ISBLANK(ns!AH$70)),"UNK",FALSE())))</f>
        <v>1</v>
      </c>
      <c r="AI25" s="52" t="b">
        <f>IF(OR(AND((cs!$B$29&gt;=ns!AI$68),(cs!$B$29&lt;=ns!AI$69)),cs!$B$29=""),TRUE(),IF(OR(AND((cs!$B$29&gt;=ns!AI$67),(cs!$B$29&lt;ns!AI$68)),AND((cs!$B$29&lt;=ns!AI$70),(cs!$B$29&gt;ns!AI$69))),"RARE",IF(AND(ISBLANK(ns!AI$67),ISBLANK(ns!AI$68),ISBLANK(ns!AI$69),ISBLANK(ns!AI$70)),"UNK",FALSE())))</f>
        <v>1</v>
      </c>
      <c r="AJ25" s="52" t="b">
        <f>IF(OR(AND((cs!$B$29&gt;=ns!AJ$68),(cs!$B$29&lt;=ns!AJ$69)),cs!$B$29=""),TRUE(),IF(OR(AND((cs!$B$29&gt;=ns!AJ$67),(cs!$B$29&lt;ns!AJ$68)),AND((cs!$B$29&lt;=ns!AJ$70),(cs!$B$29&gt;ns!AJ$69))),"RARE",IF(AND(ISBLANK(ns!AJ$67),ISBLANK(ns!AJ$68),ISBLANK(ns!AJ$69),ISBLANK(ns!AJ$70)),"UNK",FALSE())))</f>
        <v>1</v>
      </c>
      <c r="AK25" s="52" t="b">
        <f>IF(OR(AND((cs!$B$29&gt;=ns!AK$68),(cs!$B$29&lt;=ns!AK$69)),cs!$B$29=""),TRUE(),IF(OR(AND((cs!$B$29&gt;=ns!AK$67),(cs!$B$29&lt;ns!AK$68)),AND((cs!$B$29&lt;=ns!AK$70),(cs!$B$29&gt;ns!AK$69))),"RARE",IF(AND(ISBLANK(ns!AK$67),ISBLANK(ns!AK$68),ISBLANK(ns!AK$69),ISBLANK(ns!AK$70)),"UNK",FALSE())))</f>
        <v>1</v>
      </c>
      <c r="AL25" s="52" t="b">
        <f>IF(OR(AND((cs!$B$29&gt;=ns!AL$68),(cs!$B$29&lt;=ns!AL$69)),cs!$B$29=""),TRUE(),IF(OR(AND((cs!$B$29&gt;=ns!AL$67),(cs!$B$29&lt;ns!AL$68)),AND((cs!$B$29&lt;=ns!AL$70),(cs!$B$29&gt;ns!AL$69))),"RARE",IF(AND(ISBLANK(ns!AL$67),ISBLANK(ns!AL$68),ISBLANK(ns!AL$69),ISBLANK(ns!AL$70)),"UNK",FALSE())))</f>
        <v>1</v>
      </c>
      <c r="AM25" s="52" t="b">
        <f>IF(OR(AND((cs!$B$29&gt;=ns!AM$68),(cs!$B$29&lt;=ns!AM$69)),cs!$B$29=""),TRUE(),IF(OR(AND((cs!$B$29&gt;=ns!AM$67),(cs!$B$29&lt;ns!AM$68)),AND((cs!$B$29&lt;=ns!AM$70),(cs!$B$29&gt;ns!AM$69))),"RARE",IF(AND(ISBLANK(ns!AM$67),ISBLANK(ns!AM$68),ISBLANK(ns!AM$69),ISBLANK(ns!AM$70)),"UNK",FALSE())))</f>
        <v>1</v>
      </c>
      <c r="AN25" s="52" t="b">
        <f>IF(OR(AND((cs!$B$29&gt;=ns!AN$68),(cs!$B$29&lt;=ns!AN$69)),cs!$B$29=""),TRUE(),IF(OR(AND((cs!$B$29&gt;=ns!AN$67),(cs!$B$29&lt;ns!AN$68)),AND((cs!$B$29&lt;=ns!AN$70),(cs!$B$29&gt;ns!AN$69))),"RARE",IF(AND(ISBLANK(ns!AN$67),ISBLANK(ns!AN$68),ISBLANK(ns!AN$69),ISBLANK(ns!AN$70)),"UNK",FALSE())))</f>
        <v>1</v>
      </c>
      <c r="AO25" s="52" t="b">
        <f>IF(OR(AND((cs!$B$29&gt;=ns!AO$68),(cs!$B$29&lt;=ns!AO$69)),cs!$B$29=""),TRUE(),IF(OR(AND((cs!$B$29&gt;=ns!AO$67),(cs!$B$29&lt;ns!AO$68)),AND((cs!$B$29&lt;=ns!AO$70),(cs!$B$29&gt;ns!AO$69))),"RARE",IF(AND(ISBLANK(ns!AO$67),ISBLANK(ns!AO$68),ISBLANK(ns!AO$69),ISBLANK(ns!AO$70)),"UNK",FALSE())))</f>
        <v>1</v>
      </c>
      <c r="AP25" s="52" t="b">
        <f>IF(OR(AND((cs!$B$29&gt;=ns!AP$68),(cs!$B$29&lt;=ns!AP$69)),cs!$B$29=""),TRUE(),IF(OR(AND((cs!$B$29&gt;=ns!AP$67),(cs!$B$29&lt;ns!AP$68)),AND((cs!$B$29&lt;=ns!AP$70),(cs!$B$29&gt;ns!AP$69))),"RARE",IF(AND(ISBLANK(ns!AP$67),ISBLANK(ns!AP$68),ISBLANK(ns!AP$69),ISBLANK(ns!AP$70)),"UNK",FALSE())))</f>
        <v>1</v>
      </c>
      <c r="AQ25" s="52" t="b">
        <f>IF(OR(AND((cs!$B$29&gt;=ns!AQ$68),(cs!$B$29&lt;=ns!AQ$69)),cs!$B$29=""),TRUE(),IF(OR(AND((cs!$B$29&gt;=ns!AQ$67),(cs!$B$29&lt;ns!AQ$68)),AND((cs!$B$29&lt;=ns!AQ$70),(cs!$B$29&gt;ns!AQ$69))),"RARE",IF(AND(ISBLANK(ns!AQ$67),ISBLANK(ns!AQ$68),ISBLANK(ns!AQ$69),ISBLANK(ns!AQ$70)),"UNK",FALSE())))</f>
        <v>1</v>
      </c>
      <c r="AR25" s="52" t="b">
        <f>IF(OR(AND((cs!$B$29&gt;=ns!AR$68),(cs!$B$29&lt;=ns!AR$69)),cs!$B$29=""),TRUE(),IF(OR(AND((cs!$B$29&gt;=ns!AR$67),(cs!$B$29&lt;ns!AR$68)),AND((cs!$B$29&lt;=ns!AR$70),(cs!$B$29&gt;ns!AR$69))),"RARE",IF(AND(ISBLANK(ns!AR$67),ISBLANK(ns!AR$68),ISBLANK(ns!AR$69),ISBLANK(ns!AR$70)),"UNK",FALSE())))</f>
        <v>1</v>
      </c>
      <c r="AS25" s="52" t="b">
        <f>IF(OR(AND((cs!$B$29&gt;=ns!AS$68),(cs!$B$29&lt;=ns!AS$69)),cs!$B$29=""),TRUE(),IF(OR(AND((cs!$B$29&gt;=ns!AS$67),(cs!$B$29&lt;ns!AS$68)),AND((cs!$B$29&lt;=ns!AS$70),(cs!$B$29&gt;ns!AS$69))),"RARE",IF(AND(ISBLANK(ns!AS$67),ISBLANK(ns!AS$68),ISBLANK(ns!AS$69),ISBLANK(ns!AS$70)),"UNK",FALSE())))</f>
        <v>1</v>
      </c>
      <c r="AT25" s="52" t="b">
        <f>IF(OR(AND((cs!$B$29&gt;=ns!AT$68),(cs!$B$29&lt;=ns!AT$69)),cs!$B$29=""),TRUE(),IF(OR(AND((cs!$B$29&gt;=ns!AT$67),(cs!$B$29&lt;ns!AT$68)),AND((cs!$B$29&lt;=ns!AT$70),(cs!$B$29&gt;ns!AT$69))),"RARE",IF(AND(ISBLANK(ns!AT$67),ISBLANK(ns!AT$68),ISBLANK(ns!AT$69),ISBLANK(ns!AT$70)),"UNK",FALSE())))</f>
        <v>1</v>
      </c>
      <c r="AU25" s="52" t="b">
        <f>IF(OR(AND((cs!$B$29&gt;=ns!AU$68),(cs!$B$29&lt;=ns!AU$69)),cs!$B$29=""),TRUE(),IF(OR(AND((cs!$B$29&gt;=ns!AU$67),(cs!$B$29&lt;ns!AU$68)),AND((cs!$B$29&lt;=ns!AU$70),(cs!$B$29&gt;ns!AU$69))),"RARE",IF(AND(ISBLANK(ns!AU$67),ISBLANK(ns!AU$68),ISBLANK(ns!AU$69),ISBLANK(ns!AU$70)),"UNK",FALSE())))</f>
        <v>1</v>
      </c>
      <c r="AV25" s="52" t="b">
        <f>IF(OR(AND((cs!$B$29&gt;=ns!AV$68),(cs!$B$29&lt;=ns!AV$69)),cs!$B$29=""),TRUE(),IF(OR(AND((cs!$B$29&gt;=ns!AV$67),(cs!$B$29&lt;ns!AV$68)),AND((cs!$B$29&lt;=ns!AV$70),(cs!$B$29&gt;ns!AV$69))),"RARE",IF(AND(ISBLANK(ns!AV$67),ISBLANK(ns!AV$68),ISBLANK(ns!AV$69),ISBLANK(ns!AV$70)),"UNK",FALSE())))</f>
        <v>1</v>
      </c>
      <c r="AW25" s="52" t="b">
        <f>IF(OR(AND((cs!$B$29&gt;=ns!AW$68),(cs!$B$29&lt;=ns!AW$69)),cs!$B$29=""),TRUE(),IF(OR(AND((cs!$B$29&gt;=ns!AW$67),(cs!$B$29&lt;ns!AW$68)),AND((cs!$B$29&lt;=ns!AW$70),(cs!$B$29&gt;ns!AW$69))),"RARE",IF(AND(ISBLANK(ns!AW$67),ISBLANK(ns!AW$68),ISBLANK(ns!AW$69),ISBLANK(ns!AW$70)),"UNK",FALSE())))</f>
        <v>1</v>
      </c>
      <c r="AX25" s="52" t="b">
        <f>IF(OR(AND((cs!$B$29&gt;=ns!AX$68),(cs!$B$29&lt;=ns!AX$69)),cs!$B$29=""),TRUE(),IF(OR(AND((cs!$B$29&gt;=ns!AX$67),(cs!$B$29&lt;ns!AX$68)),AND((cs!$B$29&lt;=ns!AX$70),(cs!$B$29&gt;ns!AX$69))),"RARE",IF(AND(ISBLANK(ns!AX$67),ISBLANK(ns!AX$68),ISBLANK(ns!AX$69),ISBLANK(ns!AX$70)),"UNK",FALSE())))</f>
        <v>1</v>
      </c>
      <c r="AY25" s="52" t="b">
        <f>IF(OR(AND((cs!$B$29&gt;=ns!AY$68),(cs!$B$29&lt;=ns!AY$69)),cs!$B$29=""),TRUE(),IF(OR(AND((cs!$B$29&gt;=ns!AY$67),(cs!$B$29&lt;ns!AY$68)),AND((cs!$B$29&lt;=ns!AY$70),(cs!$B$29&gt;ns!AY$69))),"RARE",IF(AND(ISBLANK(ns!AY$67),ISBLANK(ns!AY$68),ISBLANK(ns!AY$69),ISBLANK(ns!AY$70)),"UNK",FALSE())))</f>
        <v>1</v>
      </c>
      <c r="AZ25" s="52" t="b">
        <f>IF(OR(AND((cs!$B$29&gt;=ns!AZ$68),(cs!$B$29&lt;=ns!AZ$69)),cs!$B$29=""),TRUE(),IF(OR(AND((cs!$B$29&gt;=ns!AZ$67),(cs!$B$29&lt;ns!AZ$68)),AND((cs!$B$29&lt;=ns!AZ$70),(cs!$B$29&gt;ns!AZ$69))),"RARE",IF(AND(ISBLANK(ns!AZ$67),ISBLANK(ns!AZ$68),ISBLANK(ns!AZ$69),ISBLANK(ns!AZ$70)),"UNK",FALSE())))</f>
        <v>1</v>
      </c>
      <c r="BA25" s="52" t="b">
        <f>IF(OR(AND((cs!$B$29&gt;=ns!BA$68),(cs!$B$29&lt;=ns!BA$69)),cs!$B$29=""),TRUE(),IF(OR(AND((cs!$B$29&gt;=ns!BA$67),(cs!$B$29&lt;ns!BA$68)),AND((cs!$B$29&lt;=ns!BA$70),(cs!$B$29&gt;ns!BA$69))),"RARE",IF(AND(ISBLANK(ns!BA$67),ISBLANK(ns!BA$68),ISBLANK(ns!BA$69),ISBLANK(ns!BA$70)),"UNK",FALSE())))</f>
        <v>1</v>
      </c>
      <c r="BB25" s="52" t="b">
        <f>IF(OR(AND((cs!$B$29&gt;=ns!BB$68),(cs!$B$29&lt;=ns!BB$69)),cs!$B$29=""),TRUE(),IF(OR(AND((cs!$B$29&gt;=ns!BB$67),(cs!$B$29&lt;ns!BB$68)),AND((cs!$B$29&lt;=ns!BB$70),(cs!$B$29&gt;ns!BB$69))),"RARE",IF(AND(ISBLANK(ns!BB$67),ISBLANK(ns!BB$68),ISBLANK(ns!BB$69),ISBLANK(ns!BB$70)),"UNK",FALSE())))</f>
        <v>1</v>
      </c>
      <c r="BC25" s="52" t="b">
        <f>IF(OR(AND((cs!$B$29&gt;=ns!BC$68),(cs!$B$29&lt;=ns!BC$69)),cs!$B$29=""),TRUE(),IF(OR(AND((cs!$B$29&gt;=ns!BC$67),(cs!$B$29&lt;ns!BC$68)),AND((cs!$B$29&lt;=ns!BC$70),(cs!$B$29&gt;ns!BC$69))),"RARE",IF(AND(ISBLANK(ns!BC$67),ISBLANK(ns!BC$68),ISBLANK(ns!BC$69),ISBLANK(ns!BC$70)),"UNK",FALSE())))</f>
        <v>1</v>
      </c>
      <c r="BD25" s="52" t="b">
        <f>IF(OR(AND((cs!$B$29&gt;=ns!BD$68),(cs!$B$29&lt;=ns!BD$69)),cs!$B$29=""),TRUE(),IF(OR(AND((cs!$B$29&gt;=ns!BD$67),(cs!$B$29&lt;ns!BD$68)),AND((cs!$B$29&lt;=ns!BD$70),(cs!$B$29&gt;ns!BD$69))),"RARE",IF(AND(ISBLANK(ns!BD$67),ISBLANK(ns!BD$68),ISBLANK(ns!BD$69),ISBLANK(ns!BD$70)),"UNK",FALSE())))</f>
        <v>1</v>
      </c>
      <c r="BE25" s="52" t="b">
        <f>IF(OR(AND((cs!$B$29&gt;=ns!BE$68),(cs!$B$29&lt;=ns!BE$69)),cs!$B$29=""),TRUE(),IF(OR(AND((cs!$B$29&gt;=ns!BE$67),(cs!$B$29&lt;ns!BE$68)),AND((cs!$B$29&lt;=ns!BE$70),(cs!$B$29&gt;ns!BE$69))),"RARE",IF(AND(ISBLANK(ns!BE$67),ISBLANK(ns!BE$68),ISBLANK(ns!BE$69),ISBLANK(ns!BE$70)),"UNK",FALSE())))</f>
        <v>1</v>
      </c>
      <c r="BF25" s="52" t="b">
        <f>IF(OR(AND((cs!$B$29&gt;=ns!BF$68),(cs!$B$29&lt;=ns!BF$69)),cs!$B$29=""),TRUE(),IF(OR(AND((cs!$B$29&gt;=ns!BF$67),(cs!$B$29&lt;ns!BF$68)),AND((cs!$B$29&lt;=ns!BF$70),(cs!$B$29&gt;ns!BF$69))),"RARE",IF(AND(ISBLANK(ns!BF$67),ISBLANK(ns!BF$68),ISBLANK(ns!BF$69),ISBLANK(ns!BF$70)),"UNK",FALSE())))</f>
        <v>1</v>
      </c>
      <c r="BG25" s="52" t="b">
        <f>IF(OR(AND((cs!$B$29&gt;=ns!BG$68),(cs!$B$29&lt;=ns!BG$69)),cs!$B$29=""),TRUE(),IF(OR(AND((cs!$B$29&gt;=ns!BG$67),(cs!$B$29&lt;ns!BG$68)),AND((cs!$B$29&lt;=ns!BG$70),(cs!$B$29&gt;ns!BG$69))),"RARE",IF(AND(ISBLANK(ns!BG$67),ISBLANK(ns!BG$68),ISBLANK(ns!BG$69),ISBLANK(ns!BG$70)),"UNK",FALSE())))</f>
        <v>1</v>
      </c>
      <c r="BH25" s="52" t="b">
        <f>IF(OR(AND((cs!$B$29&gt;=ns!BH$68),(cs!$B$29&lt;=ns!BH$69)),cs!$B$29=""),TRUE(),IF(OR(AND((cs!$B$29&gt;=ns!BH$67),(cs!$B$29&lt;ns!BH$68)),AND((cs!$B$29&lt;=ns!BH$70),(cs!$B$29&gt;ns!BH$69))),"RARE",IF(AND(ISBLANK(ns!BH$67),ISBLANK(ns!BH$68),ISBLANK(ns!BH$69),ISBLANK(ns!BH$70)),"UNK",FALSE())))</f>
        <v>1</v>
      </c>
      <c r="BI25" s="52" t="b">
        <f>IF(OR(AND((cs!$B$29&gt;=ns!BI$68),(cs!$B$29&lt;=ns!BI$69)),cs!$B$29=""),TRUE(),IF(OR(AND((cs!$B$29&gt;=ns!BI$67),(cs!$B$29&lt;ns!BI$68)),AND((cs!$B$29&lt;=ns!BI$70),(cs!$B$29&gt;ns!BI$69))),"RARE",IF(AND(ISBLANK(ns!BI$67),ISBLANK(ns!BI$68),ISBLANK(ns!BI$69),ISBLANK(ns!BI$70)),"UNK",FALSE())))</f>
        <v>1</v>
      </c>
      <c r="BJ25" s="52" t="b">
        <f>IF(OR(AND((cs!$B$29&gt;=ns!BJ$68),(cs!$B$29&lt;=ns!BJ$69)),cs!$B$29=""),TRUE(),IF(OR(AND((cs!$B$29&gt;=ns!BJ$67),(cs!$B$29&lt;ns!BJ$68)),AND((cs!$B$29&lt;=ns!BJ$70),(cs!$B$29&gt;ns!BJ$69))),"RARE",IF(AND(ISBLANK(ns!BJ$67),ISBLANK(ns!BJ$68),ISBLANK(ns!BJ$69),ISBLANK(ns!BJ$70)),"UNK",FALSE())))</f>
        <v>1</v>
      </c>
      <c r="BK25" s="52" t="b">
        <f>IF(OR(AND((cs!$B$29&gt;=ns!BK$68),(cs!$B$29&lt;=ns!BK$69)),cs!$B$29=""),TRUE(),IF(OR(AND((cs!$B$29&gt;=ns!BK$67),(cs!$B$29&lt;ns!BK$68)),AND((cs!$B$29&lt;=ns!BK$70),(cs!$B$29&gt;ns!BK$69))),"RARE",IF(AND(ISBLANK(ns!BK$67),ISBLANK(ns!BK$68),ISBLANK(ns!BK$69),ISBLANK(ns!BK$70)),"UNK",FALSE())))</f>
        <v>1</v>
      </c>
    </row>
    <row r="26" spans="1:63" x14ac:dyDescent="0.2">
      <c r="A26" t="s">
        <v>965</v>
      </c>
      <c r="B26" s="52" t="b">
        <f>IF(OR(EXACT(cs!$B$30,ns!B$71),EXACT(cs!$B$30,ns!B$72),cs!$B$30=""),TRUE(),IF(OR(EXACT(cs!$B$30,LEFT(ns!B$71 &amp; " ",1)),EXACT(cs!$B$30,LEFT(ns!B$72 &amp; " ",1))),"RARE",IF(AND(ISBLANK(ns!B$71),ISBLANK(ns!B$72)),"UNK",FALSE())))</f>
        <v>1</v>
      </c>
      <c r="C26" s="52" t="b">
        <f>IF(OR(EXACT(cs!$B$30,ns!C$71),EXACT(cs!$B$30,ns!C$72),cs!$B$30=""),TRUE(),IF(OR(EXACT(cs!$B$30,LEFT(ns!C$71 &amp; " ",1)),EXACT(cs!$B$30,LEFT(ns!C$72 &amp; " ",1))),"RARE",IF(AND(ISBLANK(ns!C$71),ISBLANK(ns!C$72)),"UNK",FALSE())))</f>
        <v>1</v>
      </c>
      <c r="D26" s="52" t="b">
        <f>IF(OR(EXACT(cs!$B$30,ns!D$71),EXACT(cs!$B$30,ns!D$72),cs!$B$30=""),TRUE(),IF(OR(EXACT(cs!$B$30,LEFT(ns!D$71 &amp; " ",1)),EXACT(cs!$B$30,LEFT(ns!D$72 &amp; " ",1))),"RARE",IF(AND(ISBLANK(ns!D$71),ISBLANK(ns!D$72)),"UNK",FALSE())))</f>
        <v>1</v>
      </c>
      <c r="E26" s="52" t="b">
        <f>IF(OR(EXACT(cs!$B$30,ns!E$71),EXACT(cs!$B$30,ns!E$72),cs!$B$30=""),TRUE(),IF(OR(EXACT(cs!$B$30,LEFT(ns!E$71 &amp; " ",1)),EXACT(cs!$B$30,LEFT(ns!E$72 &amp; " ",1))),"RARE",IF(AND(ISBLANK(ns!E$71),ISBLANK(ns!E$72)),"UNK",FALSE())))</f>
        <v>1</v>
      </c>
      <c r="F26" s="52" t="b">
        <f>IF(OR(EXACT(cs!$B$30,ns!F$71),EXACT(cs!$B$30,ns!F$72),cs!$B$30=""),TRUE(),IF(OR(EXACT(cs!$B$30,LEFT(ns!F$71 &amp; " ",1)),EXACT(cs!$B$30,LEFT(ns!F$72 &amp; " ",1))),"RARE",IF(AND(ISBLANK(ns!F$71),ISBLANK(ns!F$72)),"UNK",FALSE())))</f>
        <v>1</v>
      </c>
      <c r="G26" s="52" t="b">
        <f>IF(OR(EXACT(cs!$B$30,ns!G$71),EXACT(cs!$B$30,ns!G$72),cs!$B$30=""),TRUE(),IF(OR(EXACT(cs!$B$30,LEFT(ns!G$71 &amp; " ",1)),EXACT(cs!$B$30,LEFT(ns!G$72 &amp; " ",1))),"RARE",IF(AND(ISBLANK(ns!G$71),ISBLANK(ns!G$72)),"UNK",FALSE())))</f>
        <v>1</v>
      </c>
      <c r="H26" s="52" t="b">
        <f>IF(OR(EXACT(cs!$B$30,ns!H$71),EXACT(cs!$B$30,ns!H$72),cs!$B$30=""),TRUE(),IF(OR(EXACT(cs!$B$30,LEFT(ns!H$71 &amp; " ",1)),EXACT(cs!$B$30,LEFT(ns!H$72 &amp; " ",1))),"RARE",IF(AND(ISBLANK(ns!H$71),ISBLANK(ns!H$72)),"UNK",FALSE())))</f>
        <v>1</v>
      </c>
      <c r="I26" s="52" t="b">
        <f>IF(OR(EXACT(cs!$B$30,ns!I$71),EXACT(cs!$B$30,ns!I$72),cs!$B$30=""),TRUE(),IF(OR(EXACT(cs!$B$30,LEFT(ns!I$71 &amp; " ",1)),EXACT(cs!$B$30,LEFT(ns!I$72 &amp; " ",1))),"RARE",IF(AND(ISBLANK(ns!I$71),ISBLANK(ns!I$72)),"UNK",FALSE())))</f>
        <v>1</v>
      </c>
      <c r="J26" s="52" t="b">
        <f>IF(OR(EXACT(cs!$B$30,ns!J$71),EXACT(cs!$B$30,ns!J$72),cs!$B$30=""),TRUE(),IF(OR(EXACT(cs!$B$30,LEFT(ns!J$71 &amp; " ",1)),EXACT(cs!$B$30,LEFT(ns!J$72 &amp; " ",1))),"RARE",IF(AND(ISBLANK(ns!J$71),ISBLANK(ns!J$72)),"UNK",FALSE())))</f>
        <v>1</v>
      </c>
      <c r="K26" s="52" t="b">
        <f>IF(OR(EXACT(cs!$B$30,ns!K$71),EXACT(cs!$B$30,ns!K$72),cs!$B$30=""),TRUE(),IF(OR(EXACT(cs!$B$30,LEFT(ns!K$71 &amp; " ",1)),EXACT(cs!$B$30,LEFT(ns!K$72 &amp; " ",1))),"RARE",IF(AND(ISBLANK(ns!K$71),ISBLANK(ns!K$72)),"UNK",FALSE())))</f>
        <v>1</v>
      </c>
      <c r="L26" s="52" t="b">
        <f>IF(OR(EXACT(cs!$B$30,ns!L$71),EXACT(cs!$B$30,ns!L$72),cs!$B$30=""),TRUE(),IF(OR(EXACT(cs!$B$30,LEFT(ns!L$71 &amp; " ",1)),EXACT(cs!$B$30,LEFT(ns!L$72 &amp; " ",1))),"RARE",IF(AND(ISBLANK(ns!L$71),ISBLANK(ns!L$72)),"UNK",FALSE())))</f>
        <v>1</v>
      </c>
      <c r="M26" s="52" t="b">
        <f>IF(OR(EXACT(cs!$B$30,ns!M$71),EXACT(cs!$B$30,ns!M$72),cs!$B$30=""),TRUE(),IF(OR(EXACT(cs!$B$30,LEFT(ns!M$71 &amp; " ",1)),EXACT(cs!$B$30,LEFT(ns!M$72 &amp; " ",1))),"RARE",IF(AND(ISBLANK(ns!M$71),ISBLANK(ns!M$72)),"UNK",FALSE())))</f>
        <v>1</v>
      </c>
      <c r="N26" s="52" t="b">
        <f>IF(OR(EXACT(cs!$B$30,ns!N$71),EXACT(cs!$B$30,ns!N$72),cs!$B$30=""),TRUE(),IF(OR(EXACT(cs!$B$30,LEFT(ns!N$71 &amp; " ",1)),EXACT(cs!$B$30,LEFT(ns!N$72 &amp; " ",1))),"RARE",IF(AND(ISBLANK(ns!N$71),ISBLANK(ns!N$72)),"UNK",FALSE())))</f>
        <v>1</v>
      </c>
      <c r="O26" s="52" t="b">
        <f>IF(OR(EXACT(cs!$B$30,ns!O$71),EXACT(cs!$B$30,ns!O$72),cs!$B$30=""),TRUE(),IF(OR(EXACT(cs!$B$30,LEFT(ns!O$71 &amp; " ",1)),EXACT(cs!$B$30,LEFT(ns!O$72 &amp; " ",1))),"RARE",IF(AND(ISBLANK(ns!O$71),ISBLANK(ns!O$72)),"UNK",FALSE())))</f>
        <v>1</v>
      </c>
      <c r="P26" s="52" t="b">
        <f>IF(OR(EXACT(cs!$B$30,ns!P$71),EXACT(cs!$B$30,ns!P$72),cs!$B$30=""),TRUE(),IF(OR(EXACT(cs!$B$30,LEFT(ns!P$71 &amp; " ",1)),EXACT(cs!$B$30,LEFT(ns!P$72 &amp; " ",1))),"RARE",IF(AND(ISBLANK(ns!P$71),ISBLANK(ns!P$72)),"UNK",FALSE())))</f>
        <v>1</v>
      </c>
      <c r="Q26" s="52" t="b">
        <f>IF(OR(EXACT(cs!$B$30,ns!Q$71),EXACT(cs!$B$30,ns!Q$72),cs!$B$30=""),TRUE(),IF(OR(EXACT(cs!$B$30,LEFT(ns!Q$71 &amp; " ",1)),EXACT(cs!$B$30,LEFT(ns!Q$72 &amp; " ",1))),"RARE",IF(AND(ISBLANK(ns!Q$71),ISBLANK(ns!Q$72)),"UNK",FALSE())))</f>
        <v>1</v>
      </c>
      <c r="R26" s="52" t="b">
        <f>IF(OR(EXACT(cs!$B$30,ns!R$71),EXACT(cs!$B$30,ns!R$72),cs!$B$30=""),TRUE(),IF(OR(EXACT(cs!$B$30,LEFT(ns!R$71 &amp; " ",1)),EXACT(cs!$B$30,LEFT(ns!R$72 &amp; " ",1))),"RARE",IF(AND(ISBLANK(ns!R$71),ISBLANK(ns!R$72)),"UNK",FALSE())))</f>
        <v>1</v>
      </c>
      <c r="S26" s="52" t="b">
        <f>IF(OR(EXACT(cs!$B$30,ns!S$71),EXACT(cs!$B$30,ns!S$72),cs!$B$30=""),TRUE(),IF(OR(EXACT(cs!$B$30,LEFT(ns!S$71 &amp; " ",1)),EXACT(cs!$B$30,LEFT(ns!S$72 &amp; " ",1))),"RARE",IF(AND(ISBLANK(ns!S$71),ISBLANK(ns!S$72)),"UNK",FALSE())))</f>
        <v>1</v>
      </c>
      <c r="T26" s="52" t="b">
        <f>IF(OR(EXACT(cs!$B$30,ns!T$71),EXACT(cs!$B$30,ns!T$72),cs!$B$30=""),TRUE(),IF(OR(EXACT(cs!$B$30,LEFT(ns!T$71 &amp; " ",1)),EXACT(cs!$B$30,LEFT(ns!T$72 &amp; " ",1))),"RARE",IF(AND(ISBLANK(ns!T$71),ISBLANK(ns!T$72)),"UNK",FALSE())))</f>
        <v>1</v>
      </c>
      <c r="U26" s="52" t="b">
        <f>IF(OR(EXACT(cs!$B$30,ns!U$71),EXACT(cs!$B$30,ns!U$72),cs!$B$30=""),TRUE(),IF(OR(EXACT(cs!$B$30,LEFT(ns!U$71 &amp; " ",1)),EXACT(cs!$B$30,LEFT(ns!U$72 &amp; " ",1))),"RARE",IF(AND(ISBLANK(ns!U$71),ISBLANK(ns!U$72)),"UNK",FALSE())))</f>
        <v>1</v>
      </c>
      <c r="V26" s="52" t="b">
        <f>IF(OR(EXACT(cs!$B$30,ns!V$71),EXACT(cs!$B$30,ns!V$72),cs!$B$30=""),TRUE(),IF(OR(EXACT(cs!$B$30,LEFT(ns!V$71 &amp; " ",1)),EXACT(cs!$B$30,LEFT(ns!V$72 &amp; " ",1))),"RARE",IF(AND(ISBLANK(ns!V$71),ISBLANK(ns!V$72)),"UNK",FALSE())))</f>
        <v>1</v>
      </c>
      <c r="W26" s="52" t="b">
        <f>IF(OR(EXACT(cs!$B$30,ns!W$71),EXACT(cs!$B$30,ns!W$72),cs!$B$30=""),TRUE(),IF(OR(EXACT(cs!$B$30,LEFT(ns!W$71 &amp; " ",1)),EXACT(cs!$B$30,LEFT(ns!W$72 &amp; " ",1))),"RARE",IF(AND(ISBLANK(ns!W$71),ISBLANK(ns!W$72)),"UNK",FALSE())))</f>
        <v>1</v>
      </c>
      <c r="X26" s="52" t="b">
        <f>IF(OR(EXACT(cs!$B$30,ns!X$71),EXACT(cs!$B$30,ns!X$72),cs!$B$30=""),TRUE(),IF(OR(EXACT(cs!$B$30,LEFT(ns!X$71 &amp; " ",1)),EXACT(cs!$B$30,LEFT(ns!X$72 &amp; " ",1))),"RARE",IF(AND(ISBLANK(ns!X$71),ISBLANK(ns!X$72)),"UNK",FALSE())))</f>
        <v>1</v>
      </c>
      <c r="Y26" s="52" t="b">
        <f>IF(OR(EXACT(cs!$B$30,ns!Y$71),EXACT(cs!$B$30,ns!Y$72),cs!$B$30=""),TRUE(),IF(OR(EXACT(cs!$B$30,LEFT(ns!Y$71 &amp; " ",1)),EXACT(cs!$B$30,LEFT(ns!Y$72 &amp; " ",1))),"RARE",IF(AND(ISBLANK(ns!Y$71),ISBLANK(ns!Y$72)),"UNK",FALSE())))</f>
        <v>1</v>
      </c>
      <c r="Z26" s="52" t="b">
        <f>IF(OR(EXACT(cs!$B$30,ns!Z$71),EXACT(cs!$B$30,ns!Z$72),cs!$B$30=""),TRUE(),IF(OR(EXACT(cs!$B$30,LEFT(ns!Z$71 &amp; " ",1)),EXACT(cs!$B$30,LEFT(ns!Z$72 &amp; " ",1))),"RARE",IF(AND(ISBLANK(ns!Z$71),ISBLANK(ns!Z$72)),"UNK",FALSE())))</f>
        <v>1</v>
      </c>
      <c r="AA26" s="52" t="b">
        <f>IF(OR(EXACT(cs!$B$30,ns!AA$71),EXACT(cs!$B$30,ns!AA$72),cs!$B$30=""),TRUE(),IF(OR(EXACT(cs!$B$30,LEFT(ns!AA$71 &amp; " ",1)),EXACT(cs!$B$30,LEFT(ns!AA$72 &amp; " ",1))),"RARE",IF(AND(ISBLANK(ns!AA$71),ISBLANK(ns!AA$72)),"UNK",FALSE())))</f>
        <v>1</v>
      </c>
      <c r="AB26" s="52" t="b">
        <f>IF(OR(EXACT(cs!$B$30,ns!AB$71),EXACT(cs!$B$30,ns!AB$72),cs!$B$30=""),TRUE(),IF(OR(EXACT(cs!$B$30,LEFT(ns!AB$71 &amp; " ",1)),EXACT(cs!$B$30,LEFT(ns!AB$72 &amp; " ",1))),"RARE",IF(AND(ISBLANK(ns!AB$71),ISBLANK(ns!AB$72)),"UNK",FALSE())))</f>
        <v>1</v>
      </c>
      <c r="AC26" s="52" t="b">
        <f>IF(OR(EXACT(cs!$B$30,ns!AC$71),EXACT(cs!$B$30,ns!AC$72),cs!$B$30=""),TRUE(),IF(OR(EXACT(cs!$B$30,LEFT(ns!AC$71 &amp; " ",1)),EXACT(cs!$B$30,LEFT(ns!AC$72 &amp; " ",1))),"RARE",IF(AND(ISBLANK(ns!AC$71),ISBLANK(ns!AC$72)),"UNK",FALSE())))</f>
        <v>1</v>
      </c>
      <c r="AD26" s="52" t="b">
        <f>IF(OR(EXACT(cs!$B$30,ns!AD$71),EXACT(cs!$B$30,ns!AD$72),cs!$B$30=""),TRUE(),IF(OR(EXACT(cs!$B$30,LEFT(ns!AD$71 &amp; " ",1)),EXACT(cs!$B$30,LEFT(ns!AD$72 &amp; " ",1))),"RARE",IF(AND(ISBLANK(ns!AD$71),ISBLANK(ns!AD$72)),"UNK",FALSE())))</f>
        <v>1</v>
      </c>
      <c r="AE26" s="52" t="b">
        <f>IF(OR(EXACT(cs!$B$30,ns!AE$71),EXACT(cs!$B$30,ns!AE$72),cs!$B$30=""),TRUE(),IF(OR(EXACT(cs!$B$30,LEFT(ns!AE$71 &amp; " ",1)),EXACT(cs!$B$30,LEFT(ns!AE$72 &amp; " ",1))),"RARE",IF(AND(ISBLANK(ns!AE$71),ISBLANK(ns!AE$72)),"UNK",FALSE())))</f>
        <v>1</v>
      </c>
      <c r="AF26" s="52" t="b">
        <f>IF(OR(EXACT(cs!$B$30,ns!AF$71),EXACT(cs!$B$30,ns!AF$72),cs!$B$30=""),TRUE(),IF(OR(EXACT(cs!$B$30,LEFT(ns!AF$71 &amp; " ",1)),EXACT(cs!$B$30,LEFT(ns!AF$72 &amp; " ",1))),"RARE",IF(AND(ISBLANK(ns!AF$71),ISBLANK(ns!AF$72)),"UNK",FALSE())))</f>
        <v>1</v>
      </c>
      <c r="AG26" s="52" t="b">
        <f>IF(OR(EXACT(cs!$B$30,ns!AG$71),EXACT(cs!$B$30,ns!AG$72),cs!$B$30=""),TRUE(),IF(OR(EXACT(cs!$B$30,LEFT(ns!AG$71 &amp; " ",1)),EXACT(cs!$B$30,LEFT(ns!AG$72 &amp; " ",1))),"RARE",IF(AND(ISBLANK(ns!AG$71),ISBLANK(ns!AG$72)),"UNK",FALSE())))</f>
        <v>1</v>
      </c>
      <c r="AH26" s="52" t="b">
        <f>IF(OR(EXACT(cs!$B$30,ns!AH$71),EXACT(cs!$B$30,ns!AH$72),cs!$B$30=""),TRUE(),IF(OR(EXACT(cs!$B$30,LEFT(ns!AH$71 &amp; " ",1)),EXACT(cs!$B$30,LEFT(ns!AH$72 &amp; " ",1))),"RARE",IF(AND(ISBLANK(ns!AH$71),ISBLANK(ns!AH$72)),"UNK",FALSE())))</f>
        <v>1</v>
      </c>
      <c r="AI26" s="52" t="b">
        <f>IF(OR(EXACT(cs!$B$30,ns!AI$71),EXACT(cs!$B$30,ns!AI$72),cs!$B$30=""),TRUE(),IF(OR(EXACT(cs!$B$30,LEFT(ns!AI$71 &amp; " ",1)),EXACT(cs!$B$30,LEFT(ns!AI$72 &amp; " ",1))),"RARE",IF(AND(ISBLANK(ns!AI$71),ISBLANK(ns!AI$72)),"UNK",FALSE())))</f>
        <v>1</v>
      </c>
      <c r="AJ26" s="52" t="b">
        <f>IF(OR(EXACT(cs!$B$30,ns!AJ$71),EXACT(cs!$B$30,ns!AJ$72),cs!$B$30=""),TRUE(),IF(OR(EXACT(cs!$B$30,LEFT(ns!AJ$71 &amp; " ",1)),EXACT(cs!$B$30,LEFT(ns!AJ$72 &amp; " ",1))),"RARE",IF(AND(ISBLANK(ns!AJ$71),ISBLANK(ns!AJ$72)),"UNK",FALSE())))</f>
        <v>1</v>
      </c>
      <c r="AK26" s="52" t="b">
        <f>IF(OR(EXACT(cs!$B$30,ns!AK$71),EXACT(cs!$B$30,ns!AK$72),cs!$B$30=""),TRUE(),IF(OR(EXACT(cs!$B$30,LEFT(ns!AK$71 &amp; " ",1)),EXACT(cs!$B$30,LEFT(ns!AK$72 &amp; " ",1))),"RARE",IF(AND(ISBLANK(ns!AK$71),ISBLANK(ns!AK$72)),"UNK",FALSE())))</f>
        <v>1</v>
      </c>
      <c r="AL26" s="52" t="b">
        <f>IF(OR(EXACT(cs!$B$30,ns!AL$71),EXACT(cs!$B$30,ns!AL$72),cs!$B$30=""),TRUE(),IF(OR(EXACT(cs!$B$30,LEFT(ns!AL$71 &amp; " ",1)),EXACT(cs!$B$30,LEFT(ns!AL$72 &amp; " ",1))),"RARE",IF(AND(ISBLANK(ns!AL$71),ISBLANK(ns!AL$72)),"UNK",FALSE())))</f>
        <v>1</v>
      </c>
      <c r="AM26" s="52" t="b">
        <f>IF(OR(EXACT(cs!$B$30,ns!AM$71),EXACT(cs!$B$30,ns!AM$72),cs!$B$30=""),TRUE(),IF(OR(EXACT(cs!$B$30,LEFT(ns!AM$71 &amp; " ",1)),EXACT(cs!$B$30,LEFT(ns!AM$72 &amp; " ",1))),"RARE",IF(AND(ISBLANK(ns!AM$71),ISBLANK(ns!AM$72)),"UNK",FALSE())))</f>
        <v>1</v>
      </c>
      <c r="AN26" s="52" t="b">
        <f>IF(OR(EXACT(cs!$B$30,ns!AN$71),EXACT(cs!$B$30,ns!AN$72),cs!$B$30=""),TRUE(),IF(OR(EXACT(cs!$B$30,LEFT(ns!AN$71 &amp; " ",1)),EXACT(cs!$B$30,LEFT(ns!AN$72 &amp; " ",1))),"RARE",IF(AND(ISBLANK(ns!AN$71),ISBLANK(ns!AN$72)),"UNK",FALSE())))</f>
        <v>1</v>
      </c>
      <c r="AO26" s="52" t="b">
        <f>IF(OR(EXACT(cs!$B$30,ns!AO$71),EXACT(cs!$B$30,ns!AO$72),cs!$B$30=""),TRUE(),IF(OR(EXACT(cs!$B$30,LEFT(ns!AO$71 &amp; " ",1)),EXACT(cs!$B$30,LEFT(ns!AO$72 &amp; " ",1))),"RARE",IF(AND(ISBLANK(ns!AO$71),ISBLANK(ns!AO$72)),"UNK",FALSE())))</f>
        <v>1</v>
      </c>
      <c r="AP26" s="52" t="b">
        <f>IF(OR(EXACT(cs!$B$30,ns!AP$71),EXACT(cs!$B$30,ns!AP$72),cs!$B$30=""),TRUE(),IF(OR(EXACT(cs!$B$30,LEFT(ns!AP$71 &amp; " ",1)),EXACT(cs!$B$30,LEFT(ns!AP$72 &amp; " ",1))),"RARE",IF(AND(ISBLANK(ns!AP$71),ISBLANK(ns!AP$72)),"UNK",FALSE())))</f>
        <v>1</v>
      </c>
      <c r="AQ26" s="52" t="b">
        <f>IF(OR(EXACT(cs!$B$30,ns!AQ$71),EXACT(cs!$B$30,ns!AQ$72),cs!$B$30=""),TRUE(),IF(OR(EXACT(cs!$B$30,LEFT(ns!AQ$71 &amp; " ",1)),EXACT(cs!$B$30,LEFT(ns!AQ$72 &amp; " ",1))),"RARE",IF(AND(ISBLANK(ns!AQ$71),ISBLANK(ns!AQ$72)),"UNK",FALSE())))</f>
        <v>1</v>
      </c>
      <c r="AR26" s="52" t="b">
        <f>IF(OR(EXACT(cs!$B$30,ns!AR$71),EXACT(cs!$B$30,ns!AR$72),cs!$B$30=""),TRUE(),IF(OR(EXACT(cs!$B$30,LEFT(ns!AR$71 &amp; " ",1)),EXACT(cs!$B$30,LEFT(ns!AR$72 &amp; " ",1))),"RARE",IF(AND(ISBLANK(ns!AR$71),ISBLANK(ns!AR$72)),"UNK",FALSE())))</f>
        <v>1</v>
      </c>
      <c r="AS26" s="52" t="b">
        <f>IF(OR(EXACT(cs!$B$30,ns!AS$71),EXACT(cs!$B$30,ns!AS$72),cs!$B$30=""),TRUE(),IF(OR(EXACT(cs!$B$30,LEFT(ns!AS$71 &amp; " ",1)),EXACT(cs!$B$30,LEFT(ns!AS$72 &amp; " ",1))),"RARE",IF(AND(ISBLANK(ns!AS$71),ISBLANK(ns!AS$72)),"UNK",FALSE())))</f>
        <v>1</v>
      </c>
      <c r="AT26" s="52" t="b">
        <f>IF(OR(EXACT(cs!$B$30,ns!AT$71),EXACT(cs!$B$30,ns!AT$72),cs!$B$30=""),TRUE(),IF(OR(EXACT(cs!$B$30,LEFT(ns!AT$71 &amp; " ",1)),EXACT(cs!$B$30,LEFT(ns!AT$72 &amp; " ",1))),"RARE",IF(AND(ISBLANK(ns!AT$71),ISBLANK(ns!AT$72)),"UNK",FALSE())))</f>
        <v>1</v>
      </c>
      <c r="AU26" s="52" t="b">
        <f>IF(OR(EXACT(cs!$B$30,ns!AU$71),EXACT(cs!$B$30,ns!AU$72),cs!$B$30=""),TRUE(),IF(OR(EXACT(cs!$B$30,LEFT(ns!AU$71 &amp; " ",1)),EXACT(cs!$B$30,LEFT(ns!AU$72 &amp; " ",1))),"RARE",IF(AND(ISBLANK(ns!AU$71),ISBLANK(ns!AU$72)),"UNK",FALSE())))</f>
        <v>1</v>
      </c>
      <c r="AV26" s="52" t="b">
        <f>IF(OR(EXACT(cs!$B$30,ns!AV$71),EXACT(cs!$B$30,ns!AV$72),cs!$B$30=""),TRUE(),IF(OR(EXACT(cs!$B$30,LEFT(ns!AV$71 &amp; " ",1)),EXACT(cs!$B$30,LEFT(ns!AV$72 &amp; " ",1))),"RARE",IF(AND(ISBLANK(ns!AV$71),ISBLANK(ns!AV$72)),"UNK",FALSE())))</f>
        <v>1</v>
      </c>
      <c r="AW26" s="52" t="b">
        <f>IF(OR(EXACT(cs!$B$30,ns!AW$71),EXACT(cs!$B$30,ns!AW$72),cs!$B$30=""),TRUE(),IF(OR(EXACT(cs!$B$30,LEFT(ns!AW$71 &amp; " ",1)),EXACT(cs!$B$30,LEFT(ns!AW$72 &amp; " ",1))),"RARE",IF(AND(ISBLANK(ns!AW$71),ISBLANK(ns!AW$72)),"UNK",FALSE())))</f>
        <v>1</v>
      </c>
      <c r="AX26" s="52" t="b">
        <f>IF(OR(EXACT(cs!$B$30,ns!AX$71),EXACT(cs!$B$30,ns!AX$72),cs!$B$30=""),TRUE(),IF(OR(EXACT(cs!$B$30,LEFT(ns!AX$71 &amp; " ",1)),EXACT(cs!$B$30,LEFT(ns!AX$72 &amp; " ",1))),"RARE",IF(AND(ISBLANK(ns!AX$71),ISBLANK(ns!AX$72)),"UNK",FALSE())))</f>
        <v>1</v>
      </c>
      <c r="AY26" s="52" t="b">
        <f>IF(OR(EXACT(cs!$B$30,ns!AY$71),EXACT(cs!$B$30,ns!AY$72),cs!$B$30=""),TRUE(),IF(OR(EXACT(cs!$B$30,LEFT(ns!AY$71 &amp; " ",1)),EXACT(cs!$B$30,LEFT(ns!AY$72 &amp; " ",1))),"RARE",IF(AND(ISBLANK(ns!AY$71),ISBLANK(ns!AY$72)),"UNK",FALSE())))</f>
        <v>1</v>
      </c>
      <c r="AZ26" s="52" t="b">
        <f>IF(OR(EXACT(cs!$B$30,ns!AZ$71),EXACT(cs!$B$30,ns!AZ$72),cs!$B$30=""),TRUE(),IF(OR(EXACT(cs!$B$30,LEFT(ns!AZ$71 &amp; " ",1)),EXACT(cs!$B$30,LEFT(ns!AZ$72 &amp; " ",1))),"RARE",IF(AND(ISBLANK(ns!AZ$71),ISBLANK(ns!AZ$72)),"UNK",FALSE())))</f>
        <v>1</v>
      </c>
      <c r="BA26" s="52" t="b">
        <f>IF(OR(EXACT(cs!$B$30,ns!BA$71),EXACT(cs!$B$30,ns!BA$72),cs!$B$30=""),TRUE(),IF(OR(EXACT(cs!$B$30,LEFT(ns!BA$71 &amp; " ",1)),EXACT(cs!$B$30,LEFT(ns!BA$72 &amp; " ",1))),"RARE",IF(AND(ISBLANK(ns!BA$71),ISBLANK(ns!BA$72)),"UNK",FALSE())))</f>
        <v>1</v>
      </c>
      <c r="BB26" s="52" t="b">
        <f>IF(OR(EXACT(cs!$B$30,ns!BB$71),EXACT(cs!$B$30,ns!BB$72),cs!$B$30=""),TRUE(),IF(OR(EXACT(cs!$B$30,LEFT(ns!BB$71 &amp; " ",1)),EXACT(cs!$B$30,LEFT(ns!BB$72 &amp; " ",1))),"RARE",IF(AND(ISBLANK(ns!BB$71),ISBLANK(ns!BB$72)),"UNK",FALSE())))</f>
        <v>1</v>
      </c>
      <c r="BC26" s="52" t="b">
        <f>IF(OR(EXACT(cs!$B$30,ns!BC$71),EXACT(cs!$B$30,ns!BC$72),cs!$B$30=""),TRUE(),IF(OR(EXACT(cs!$B$30,LEFT(ns!BC$71 &amp; " ",1)),EXACT(cs!$B$30,LEFT(ns!BC$72 &amp; " ",1))),"RARE",IF(AND(ISBLANK(ns!BC$71),ISBLANK(ns!BC$72)),"UNK",FALSE())))</f>
        <v>1</v>
      </c>
      <c r="BD26" s="52" t="b">
        <f>IF(OR(EXACT(cs!$B$30,ns!BD$71),EXACT(cs!$B$30,ns!BD$72),cs!$B$30=""),TRUE(),IF(OR(EXACT(cs!$B$30,LEFT(ns!BD$71 &amp; " ",1)),EXACT(cs!$B$30,LEFT(ns!BD$72 &amp; " ",1))),"RARE",IF(AND(ISBLANK(ns!BD$71),ISBLANK(ns!BD$72)),"UNK",FALSE())))</f>
        <v>1</v>
      </c>
      <c r="BE26" s="52" t="b">
        <f>IF(OR(EXACT(cs!$B$30,ns!BE$71),EXACT(cs!$B$30,ns!BE$72),cs!$B$30=""),TRUE(),IF(OR(EXACT(cs!$B$30,LEFT(ns!BE$71 &amp; " ",1)),EXACT(cs!$B$30,LEFT(ns!BE$72 &amp; " ",1))),"RARE",IF(AND(ISBLANK(ns!BE$71),ISBLANK(ns!BE$72)),"UNK",FALSE())))</f>
        <v>1</v>
      </c>
      <c r="BF26" s="52" t="b">
        <f>IF(OR(EXACT(cs!$B$30,ns!BF$71),EXACT(cs!$B$30,ns!BF$72),cs!$B$30=""),TRUE(),IF(OR(EXACT(cs!$B$30,LEFT(ns!BF$71 &amp; " ",1)),EXACT(cs!$B$30,LEFT(ns!BF$72 &amp; " ",1))),"RARE",IF(AND(ISBLANK(ns!BF$71),ISBLANK(ns!BF$72)),"UNK",FALSE())))</f>
        <v>1</v>
      </c>
      <c r="BG26" s="52" t="b">
        <f>IF(OR(EXACT(cs!$B$30,ns!BG$71),EXACT(cs!$B$30,ns!BG$72),cs!$B$30=""),TRUE(),IF(OR(EXACT(cs!$B$30,LEFT(ns!BG$71 &amp; " ",1)),EXACT(cs!$B$30,LEFT(ns!BG$72 &amp; " ",1))),"RARE",IF(AND(ISBLANK(ns!BG$71),ISBLANK(ns!BG$72)),"UNK",FALSE())))</f>
        <v>1</v>
      </c>
      <c r="BH26" s="52" t="b">
        <f>IF(OR(EXACT(cs!$B$30,ns!BH$71),EXACT(cs!$B$30,ns!BH$72),cs!$B$30=""),TRUE(),IF(OR(EXACT(cs!$B$30,LEFT(ns!BH$71 &amp; " ",1)),EXACT(cs!$B$30,LEFT(ns!BH$72 &amp; " ",1))),"RARE",IF(AND(ISBLANK(ns!BH$71),ISBLANK(ns!BH$72)),"UNK",FALSE())))</f>
        <v>1</v>
      </c>
      <c r="BI26" s="52" t="b">
        <f>IF(OR(EXACT(cs!$B$30,ns!BI$71),EXACT(cs!$B$30,ns!BI$72),cs!$B$30=""),TRUE(),IF(OR(EXACT(cs!$B$30,LEFT(ns!BI$71 &amp; " ",1)),EXACT(cs!$B$30,LEFT(ns!BI$72 &amp; " ",1))),"RARE",IF(AND(ISBLANK(ns!BI$71),ISBLANK(ns!BI$72)),"UNK",FALSE())))</f>
        <v>1</v>
      </c>
      <c r="BJ26" s="52" t="b">
        <f>IF(OR(EXACT(cs!$B$30,ns!BJ$71),EXACT(cs!$B$30,ns!BJ$72),cs!$B$30=""),TRUE(),IF(OR(EXACT(cs!$B$30,LEFT(ns!BJ$71 &amp; " ",1)),EXACT(cs!$B$30,LEFT(ns!BJ$72 &amp; " ",1))),"RARE",IF(AND(ISBLANK(ns!BJ$71),ISBLANK(ns!BJ$72)),"UNK",FALSE())))</f>
        <v>1</v>
      </c>
      <c r="BK26" s="52" t="b">
        <f>IF(OR(EXACT(cs!$B$30,ns!BK$71),EXACT(cs!$B$30,ns!BK$72),cs!$B$30=""),TRUE(),IF(OR(EXACT(cs!$B$30,LEFT(ns!BK$71 &amp; " ",1)),EXACT(cs!$B$30,LEFT(ns!BK$72 &amp; " ",1))),"RARE",IF(AND(ISBLANK(ns!BK$71),ISBLANK(ns!BK$72)),"UNK",FALSE())))</f>
        <v>1</v>
      </c>
    </row>
    <row r="27" spans="1:63" x14ac:dyDescent="0.2">
      <c r="A27" t="s">
        <v>966</v>
      </c>
      <c r="B27" s="52" t="b">
        <f>IF(OR(EXACT(cs!$B$31,ns!B$73),cs!$B$31=""),TRUE(),IF(EXACT(cs!$B$31,LEFT(ns!B$73 &amp; " ",1)),"RARE",IF(ISBLANK(ns!B$73),"UNK",FALSE())))</f>
        <v>1</v>
      </c>
      <c r="C27" s="52" t="b">
        <f>IF(OR(EXACT(cs!$B$31,ns!C$73),cs!$B$31=""),TRUE(),IF(EXACT(cs!$B$31,LEFT(ns!C$73 &amp; " ",1)),"RARE",IF(ISBLANK(ns!C$73),"UNK",FALSE())))</f>
        <v>1</v>
      </c>
      <c r="D27" s="52" t="b">
        <f>IF(OR(EXACT(cs!$B$31,ns!D$73),cs!$B$31=""),TRUE(),IF(EXACT(cs!$B$31,LEFT(ns!D$73 &amp; " ",1)),"RARE",IF(ISBLANK(ns!D$73),"UNK",FALSE())))</f>
        <v>1</v>
      </c>
      <c r="E27" s="52" t="b">
        <f>IF(OR(EXACT(cs!$B$31,ns!E$73),cs!$B$31=""),TRUE(),IF(EXACT(cs!$B$31,LEFT(ns!E$73 &amp; " ",1)),"RARE",IF(ISBLANK(ns!E$73),"UNK",FALSE())))</f>
        <v>1</v>
      </c>
      <c r="F27" s="52" t="b">
        <f>IF(OR(EXACT(cs!$B$31,ns!F$73),cs!$B$31=""),TRUE(),IF(EXACT(cs!$B$31,LEFT(ns!F$73 &amp; " ",1)),"RARE",IF(ISBLANK(ns!F$73),"UNK",FALSE())))</f>
        <v>1</v>
      </c>
      <c r="G27" s="52" t="b">
        <f>IF(OR(EXACT(cs!$B$31,ns!G$73),cs!$B$31=""),TRUE(),IF(EXACT(cs!$B$31,LEFT(ns!G$73 &amp; " ",1)),"RARE",IF(ISBLANK(ns!G$73),"UNK",FALSE())))</f>
        <v>1</v>
      </c>
      <c r="H27" s="52" t="b">
        <f>IF(OR(EXACT(cs!$B$31,ns!H$73),cs!$B$31=""),TRUE(),IF(EXACT(cs!$B$31,LEFT(ns!H$73 &amp; " ",1)),"RARE",IF(ISBLANK(ns!H$73),"UNK",FALSE())))</f>
        <v>1</v>
      </c>
      <c r="I27" s="52" t="b">
        <f>IF(OR(EXACT(cs!$B$31,ns!I$73),cs!$B$31=""),TRUE(),IF(EXACT(cs!$B$31,LEFT(ns!I$73 &amp; " ",1)),"RARE",IF(ISBLANK(ns!I$73),"UNK",FALSE())))</f>
        <v>1</v>
      </c>
      <c r="J27" s="52" t="b">
        <f>IF(OR(EXACT(cs!$B$31,ns!J$73),cs!$B$31=""),TRUE(),IF(EXACT(cs!$B$31,LEFT(ns!J$73 &amp; " ",1)),"RARE",IF(ISBLANK(ns!J$73),"UNK",FALSE())))</f>
        <v>1</v>
      </c>
      <c r="K27" s="52" t="b">
        <f>IF(OR(EXACT(cs!$B$31,ns!K$73),cs!$B$31=""),TRUE(),IF(EXACT(cs!$B$31,LEFT(ns!K$73 &amp; " ",1)),"RARE",IF(ISBLANK(ns!K$73),"UNK",FALSE())))</f>
        <v>1</v>
      </c>
      <c r="L27" s="52" t="b">
        <f>IF(OR(EXACT(cs!$B$31,ns!L$73),cs!$B$31=""),TRUE(),IF(EXACT(cs!$B$31,LEFT(ns!L$73 &amp; " ",1)),"RARE",IF(ISBLANK(ns!L$73),"UNK",FALSE())))</f>
        <v>1</v>
      </c>
      <c r="M27" s="52" t="b">
        <f>IF(OR(EXACT(cs!$B$31,ns!M$73),cs!$B$31=""),TRUE(),IF(EXACT(cs!$B$31,LEFT(ns!M$73 &amp; " ",1)),"RARE",IF(ISBLANK(ns!M$73),"UNK",FALSE())))</f>
        <v>1</v>
      </c>
      <c r="N27" s="52" t="b">
        <f>IF(OR(EXACT(cs!$B$31,ns!N$73),cs!$B$31=""),TRUE(),IF(EXACT(cs!$B$31,LEFT(ns!N$73 &amp; " ",1)),"RARE",IF(ISBLANK(ns!N$73),"UNK",FALSE())))</f>
        <v>1</v>
      </c>
      <c r="O27" s="52" t="b">
        <f>IF(OR(EXACT(cs!$B$31,ns!O$73),cs!$B$31=""),TRUE(),IF(EXACT(cs!$B$31,LEFT(ns!O$73 &amp; " ",1)),"RARE",IF(ISBLANK(ns!O$73),"UNK",FALSE())))</f>
        <v>1</v>
      </c>
      <c r="P27" s="52" t="b">
        <f>IF(OR(EXACT(cs!$B$31,ns!P$73),cs!$B$31=""),TRUE(),IF(EXACT(cs!$B$31,LEFT(ns!P$73 &amp; " ",1)),"RARE",IF(ISBLANK(ns!P$73),"UNK",FALSE())))</f>
        <v>1</v>
      </c>
      <c r="Q27" s="52" t="b">
        <f>IF(OR(EXACT(cs!$B$31,ns!Q$73),cs!$B$31=""),TRUE(),IF(EXACT(cs!$B$31,LEFT(ns!Q$73 &amp; " ",1)),"RARE",IF(ISBLANK(ns!Q$73),"UNK",FALSE())))</f>
        <v>1</v>
      </c>
      <c r="R27" s="52" t="b">
        <f>IF(OR(EXACT(cs!$B$31,ns!R$73),cs!$B$31=""),TRUE(),IF(EXACT(cs!$B$31,LEFT(ns!R$73 &amp; " ",1)),"RARE",IF(ISBLANK(ns!R$73),"UNK",FALSE())))</f>
        <v>1</v>
      </c>
      <c r="S27" s="52" t="b">
        <f>IF(OR(EXACT(cs!$B$31,ns!S$73),cs!$B$31=""),TRUE(),IF(EXACT(cs!$B$31,LEFT(ns!S$73 &amp; " ",1)),"RARE",IF(ISBLANK(ns!S$73),"UNK",FALSE())))</f>
        <v>1</v>
      </c>
      <c r="T27" s="52" t="b">
        <f>IF(OR(EXACT(cs!$B$31,ns!T$73),cs!$B$31=""),TRUE(),IF(EXACT(cs!$B$31,LEFT(ns!T$73 &amp; " ",1)),"RARE",IF(ISBLANK(ns!T$73),"UNK",FALSE())))</f>
        <v>1</v>
      </c>
      <c r="U27" s="52" t="b">
        <f>IF(OR(EXACT(cs!$B$31,ns!U$73),cs!$B$31=""),TRUE(),IF(EXACT(cs!$B$31,LEFT(ns!U$73 &amp; " ",1)),"RARE",IF(ISBLANK(ns!U$73),"UNK",FALSE())))</f>
        <v>1</v>
      </c>
      <c r="V27" s="52" t="b">
        <f>IF(OR(EXACT(cs!$B$31,ns!V$73),cs!$B$31=""),TRUE(),IF(EXACT(cs!$B$31,LEFT(ns!V$73 &amp; " ",1)),"RARE",IF(ISBLANK(ns!V$73),"UNK",FALSE())))</f>
        <v>1</v>
      </c>
      <c r="W27" s="52" t="b">
        <f>IF(OR(EXACT(cs!$B$31,ns!W$73),cs!$B$31=""),TRUE(),IF(EXACT(cs!$B$31,LEFT(ns!W$73 &amp; " ",1)),"RARE",IF(ISBLANK(ns!W$73),"UNK",FALSE())))</f>
        <v>1</v>
      </c>
      <c r="X27" s="52" t="b">
        <f>IF(OR(EXACT(cs!$B$31,ns!X$73),cs!$B$31=""),TRUE(),IF(EXACT(cs!$B$31,LEFT(ns!X$73 &amp; " ",1)),"RARE",IF(ISBLANK(ns!X$73),"UNK",FALSE())))</f>
        <v>1</v>
      </c>
      <c r="Y27" s="52" t="b">
        <f>IF(OR(EXACT(cs!$B$31,ns!Y$73),cs!$B$31=""),TRUE(),IF(EXACT(cs!$B$31,LEFT(ns!Y$73 &amp; " ",1)),"RARE",IF(ISBLANK(ns!Y$73),"UNK",FALSE())))</f>
        <v>1</v>
      </c>
      <c r="Z27" s="52" t="b">
        <f>IF(OR(EXACT(cs!$B$31,ns!Z$73),cs!$B$31=""),TRUE(),IF(EXACT(cs!$B$31,LEFT(ns!Z$73 &amp; " ",1)),"RARE",IF(ISBLANK(ns!Z$73),"UNK",FALSE())))</f>
        <v>1</v>
      </c>
      <c r="AA27" s="52" t="b">
        <f>IF(OR(EXACT(cs!$B$31,ns!AA$73),cs!$B$31=""),TRUE(),IF(EXACT(cs!$B$31,LEFT(ns!AA$73 &amp; " ",1)),"RARE",IF(ISBLANK(ns!AA$73),"UNK",FALSE())))</f>
        <v>1</v>
      </c>
      <c r="AB27" s="52" t="b">
        <f>IF(OR(EXACT(cs!$B$31,ns!AB$73),cs!$B$31=""),TRUE(),IF(EXACT(cs!$B$31,LEFT(ns!AB$73 &amp; " ",1)),"RARE",IF(ISBLANK(ns!AB$73),"UNK",FALSE())))</f>
        <v>1</v>
      </c>
      <c r="AC27" s="52" t="b">
        <f>IF(OR(EXACT(cs!$B$31,ns!AC$73),cs!$B$31=""),TRUE(),IF(EXACT(cs!$B$31,LEFT(ns!AC$73 &amp; " ",1)),"RARE",IF(ISBLANK(ns!AC$73),"UNK",FALSE())))</f>
        <v>1</v>
      </c>
      <c r="AD27" s="52" t="b">
        <f>IF(OR(EXACT(cs!$B$31,ns!AD$73),cs!$B$31=""),TRUE(),IF(EXACT(cs!$B$31,LEFT(ns!AD$73 &amp; " ",1)),"RARE",IF(ISBLANK(ns!AD$73),"UNK",FALSE())))</f>
        <v>1</v>
      </c>
      <c r="AE27" s="52" t="b">
        <f>IF(OR(EXACT(cs!$B$31,ns!AE$73),cs!$B$31=""),TRUE(),IF(EXACT(cs!$B$31,LEFT(ns!AE$73 &amp; " ",1)),"RARE",IF(ISBLANK(ns!AE$73),"UNK",FALSE())))</f>
        <v>1</v>
      </c>
      <c r="AF27" s="52" t="b">
        <f>IF(OR(EXACT(cs!$B$31,ns!AF$73),cs!$B$31=""),TRUE(),IF(EXACT(cs!$B$31,LEFT(ns!AF$73 &amp; " ",1)),"RARE",IF(ISBLANK(ns!AF$73),"UNK",FALSE())))</f>
        <v>1</v>
      </c>
      <c r="AG27" s="52" t="b">
        <f>IF(OR(EXACT(cs!$B$31,ns!AG$73),cs!$B$31=""),TRUE(),IF(EXACT(cs!$B$31,LEFT(ns!AG$73 &amp; " ",1)),"RARE",IF(ISBLANK(ns!AG$73),"UNK",FALSE())))</f>
        <v>1</v>
      </c>
      <c r="AH27" s="52" t="b">
        <f>IF(OR(EXACT(cs!$B$31,ns!AH$73),cs!$B$31=""),TRUE(),IF(EXACT(cs!$B$31,LEFT(ns!AH$73 &amp; " ",1)),"RARE",IF(ISBLANK(ns!AH$73),"UNK",FALSE())))</f>
        <v>1</v>
      </c>
      <c r="AI27" s="52" t="b">
        <f>IF(OR(EXACT(cs!$B$31,ns!AI$73),cs!$B$31=""),TRUE(),IF(EXACT(cs!$B$31,LEFT(ns!AI$73 &amp; " ",1)),"RARE",IF(ISBLANK(ns!AI$73),"UNK",FALSE())))</f>
        <v>1</v>
      </c>
      <c r="AJ27" s="52" t="b">
        <f>IF(OR(EXACT(cs!$B$31,ns!AJ$73),cs!$B$31=""),TRUE(),IF(EXACT(cs!$B$31,LEFT(ns!AJ$73 &amp; " ",1)),"RARE",IF(ISBLANK(ns!AJ$73),"UNK",FALSE())))</f>
        <v>1</v>
      </c>
      <c r="AK27" s="52" t="b">
        <f>IF(OR(EXACT(cs!$B$31,ns!AK$73),cs!$B$31=""),TRUE(),IF(EXACT(cs!$B$31,LEFT(ns!AK$73 &amp; " ",1)),"RARE",IF(ISBLANK(ns!AK$73),"UNK",FALSE())))</f>
        <v>1</v>
      </c>
      <c r="AL27" s="52" t="b">
        <f>IF(OR(EXACT(cs!$B$31,ns!AL$73),cs!$B$31=""),TRUE(),IF(EXACT(cs!$B$31,LEFT(ns!AL$73 &amp; " ",1)),"RARE",IF(ISBLANK(ns!AL$73),"UNK",FALSE())))</f>
        <v>1</v>
      </c>
      <c r="AM27" s="52" t="b">
        <f>IF(OR(EXACT(cs!$B$31,ns!AM$73),cs!$B$31=""),TRUE(),IF(EXACT(cs!$B$31,LEFT(ns!AM$73 &amp; " ",1)),"RARE",IF(ISBLANK(ns!AM$73),"UNK",FALSE())))</f>
        <v>1</v>
      </c>
      <c r="AN27" s="52" t="b">
        <f>IF(OR(EXACT(cs!$B$31,ns!AN$73),cs!$B$31=""),TRUE(),IF(EXACT(cs!$B$31,LEFT(ns!AN$73 &amp; " ",1)),"RARE",IF(ISBLANK(ns!AN$73),"UNK",FALSE())))</f>
        <v>1</v>
      </c>
      <c r="AO27" s="52" t="b">
        <f>IF(OR(EXACT(cs!$B$31,ns!AO$73),cs!$B$31=""),TRUE(),IF(EXACT(cs!$B$31,LEFT(ns!AO$73 &amp; " ",1)),"RARE",IF(ISBLANK(ns!AO$73),"UNK",FALSE())))</f>
        <v>1</v>
      </c>
      <c r="AP27" s="52" t="b">
        <f>IF(OR(EXACT(cs!$B$31,ns!AP$73),cs!$B$31=""),TRUE(),IF(EXACT(cs!$B$31,LEFT(ns!AP$73 &amp; " ",1)),"RARE",IF(ISBLANK(ns!AP$73),"UNK",FALSE())))</f>
        <v>1</v>
      </c>
      <c r="AQ27" s="52" t="b">
        <f>IF(OR(EXACT(cs!$B$31,ns!AQ$73),cs!$B$31=""),TRUE(),IF(EXACT(cs!$B$31,LEFT(ns!AQ$73 &amp; " ",1)),"RARE",IF(ISBLANK(ns!AQ$73),"UNK",FALSE())))</f>
        <v>1</v>
      </c>
      <c r="AR27" s="52" t="b">
        <f>IF(OR(EXACT(cs!$B$31,ns!AR$73),cs!$B$31=""),TRUE(),IF(EXACT(cs!$B$31,LEFT(ns!AR$73 &amp; " ",1)),"RARE",IF(ISBLANK(ns!AR$73),"UNK",FALSE())))</f>
        <v>1</v>
      </c>
      <c r="AS27" s="52" t="b">
        <f>IF(OR(EXACT(cs!$B$31,ns!AS$73),cs!$B$31=""),TRUE(),IF(EXACT(cs!$B$31,LEFT(ns!AS$73 &amp; " ",1)),"RARE",IF(ISBLANK(ns!AS$73),"UNK",FALSE())))</f>
        <v>1</v>
      </c>
      <c r="AT27" s="52" t="b">
        <f>IF(OR(EXACT(cs!$B$31,ns!AT$73),cs!$B$31=""),TRUE(),IF(EXACT(cs!$B$31,LEFT(ns!AT$73 &amp; " ",1)),"RARE",IF(ISBLANK(ns!AT$73),"UNK",FALSE())))</f>
        <v>1</v>
      </c>
      <c r="AU27" s="52" t="b">
        <f>IF(OR(EXACT(cs!$B$31,ns!AU$73),cs!$B$31=""),TRUE(),IF(EXACT(cs!$B$31,LEFT(ns!AU$73 &amp; " ",1)),"RARE",IF(ISBLANK(ns!AU$73),"UNK",FALSE())))</f>
        <v>1</v>
      </c>
      <c r="AV27" s="52" t="b">
        <f>IF(OR(EXACT(cs!$B$31,ns!AV$73),cs!$B$31=""),TRUE(),IF(EXACT(cs!$B$31,LEFT(ns!AV$73 &amp; " ",1)),"RARE",IF(ISBLANK(ns!AV$73),"UNK",FALSE())))</f>
        <v>1</v>
      </c>
      <c r="AW27" s="52" t="b">
        <f>IF(OR(EXACT(cs!$B$31,ns!AW$73),cs!$B$31=""),TRUE(),IF(EXACT(cs!$B$31,LEFT(ns!AW$73 &amp; " ",1)),"RARE",IF(ISBLANK(ns!AW$73),"UNK",FALSE())))</f>
        <v>1</v>
      </c>
      <c r="AX27" s="52" t="b">
        <f>IF(OR(EXACT(cs!$B$31,ns!AX$73),cs!$B$31=""),TRUE(),IF(EXACT(cs!$B$31,LEFT(ns!AX$73 &amp; " ",1)),"RARE",IF(ISBLANK(ns!AX$73),"UNK",FALSE())))</f>
        <v>1</v>
      </c>
      <c r="AY27" s="52" t="b">
        <f>IF(OR(EXACT(cs!$B$31,ns!AY$73),cs!$B$31=""),TRUE(),IF(EXACT(cs!$B$31,LEFT(ns!AY$73 &amp; " ",1)),"RARE",IF(ISBLANK(ns!AY$73),"UNK",FALSE())))</f>
        <v>1</v>
      </c>
      <c r="AZ27" s="52" t="b">
        <f>IF(OR(EXACT(cs!$B$31,ns!AZ$73),cs!$B$31=""),TRUE(),IF(EXACT(cs!$B$31,LEFT(ns!AZ$73 &amp; " ",1)),"RARE",IF(ISBLANK(ns!AZ$73),"UNK",FALSE())))</f>
        <v>1</v>
      </c>
      <c r="BA27" s="52" t="b">
        <f>IF(OR(EXACT(cs!$B$31,ns!BA$73),cs!$B$31=""),TRUE(),IF(EXACT(cs!$B$31,LEFT(ns!BA$73 &amp; " ",1)),"RARE",IF(ISBLANK(ns!BA$73),"UNK",FALSE())))</f>
        <v>1</v>
      </c>
      <c r="BB27" s="52" t="b">
        <f>IF(OR(EXACT(cs!$B$31,ns!BB$73),cs!$B$31=""),TRUE(),IF(EXACT(cs!$B$31,LEFT(ns!BB$73 &amp; " ",1)),"RARE",IF(ISBLANK(ns!BB$73),"UNK",FALSE())))</f>
        <v>1</v>
      </c>
      <c r="BC27" s="52" t="b">
        <f>IF(OR(EXACT(cs!$B$31,ns!BC$73),cs!$B$31=""),TRUE(),IF(EXACT(cs!$B$31,LEFT(ns!BC$73 &amp; " ",1)),"RARE",IF(ISBLANK(ns!BC$73),"UNK",FALSE())))</f>
        <v>1</v>
      </c>
      <c r="BD27" s="52" t="b">
        <f>IF(OR(EXACT(cs!$B$31,ns!BD$73),cs!$B$31=""),TRUE(),IF(EXACT(cs!$B$31,LEFT(ns!BD$73 &amp; " ",1)),"RARE",IF(ISBLANK(ns!BD$73),"UNK",FALSE())))</f>
        <v>1</v>
      </c>
      <c r="BE27" s="52" t="b">
        <f>IF(OR(EXACT(cs!$B$31,ns!BE$73),cs!$B$31=""),TRUE(),IF(EXACT(cs!$B$31,LEFT(ns!BE$73 &amp; " ",1)),"RARE",IF(ISBLANK(ns!BE$73),"UNK",FALSE())))</f>
        <v>1</v>
      </c>
      <c r="BF27" s="52" t="b">
        <f>IF(OR(EXACT(cs!$B$31,ns!BF$73),cs!$B$31=""),TRUE(),IF(EXACT(cs!$B$31,LEFT(ns!BF$73 &amp; " ",1)),"RARE",IF(ISBLANK(ns!BF$73),"UNK",FALSE())))</f>
        <v>1</v>
      </c>
      <c r="BG27" s="52" t="b">
        <f>IF(OR(EXACT(cs!$B$31,ns!BG$73),cs!$B$31=""),TRUE(),IF(EXACT(cs!$B$31,LEFT(ns!BG$73 &amp; " ",1)),"RARE",IF(ISBLANK(ns!BG$73),"UNK",FALSE())))</f>
        <v>1</v>
      </c>
      <c r="BH27" s="52" t="b">
        <f>IF(OR(EXACT(cs!$B$31,ns!BH$73),cs!$B$31=""),TRUE(),IF(EXACT(cs!$B$31,LEFT(ns!BH$73 &amp; " ",1)),"RARE",IF(ISBLANK(ns!BH$73),"UNK",FALSE())))</f>
        <v>1</v>
      </c>
      <c r="BI27" s="52" t="b">
        <f>IF(OR(EXACT(cs!$B$31,ns!BI$73),cs!$B$31=""),TRUE(),IF(EXACT(cs!$B$31,LEFT(ns!BI$73 &amp; " ",1)),"RARE",IF(ISBLANK(ns!BI$73),"UNK",FALSE())))</f>
        <v>1</v>
      </c>
      <c r="BJ27" s="52" t="b">
        <f>IF(OR(EXACT(cs!$B$31,ns!BJ$73),cs!$B$31=""),TRUE(),IF(EXACT(cs!$B$31,LEFT(ns!BJ$73 &amp; " ",1)),"RARE",IF(ISBLANK(ns!BJ$73),"UNK",FALSE())))</f>
        <v>1</v>
      </c>
      <c r="BK27" s="52" t="b">
        <f>IF(OR(EXACT(cs!$B$31,ns!BK$73),cs!$B$31=""),TRUE(),IF(EXACT(cs!$B$31,LEFT(ns!BK$73 &amp; " ",1)),"RARE",IF(ISBLANK(ns!BK$73),"UNK",FALSE())))</f>
        <v>1</v>
      </c>
    </row>
    <row r="28" spans="1:63" x14ac:dyDescent="0.2">
      <c r="A28" t="s">
        <v>435</v>
      </c>
      <c r="B28" s="52" t="b">
        <f>IF(OR(AND((cs!$B$32&gt;=ns!B$75),(cs!$B$32&lt;=ns!B$76)),cs!$B$32=""),TRUE(),IF(OR(AND((cs!$B$32&gt;=ns!B$74),(cs!$B$32&lt;ns!B$75)),AND((cs!$B$32&lt;=ns!B$77),(cs!$B$32&gt;ns!B$76))),"RARE",IF(AND(ISBLANK(ns!B$74),ISBLANK(ns!B$75),ISBLANK(ns!B$76),ISBLANK(ns!B$77)),"UNK",FALSE())))</f>
        <v>1</v>
      </c>
      <c r="C28" s="52" t="b">
        <f>IF(OR(AND((cs!$B$32&gt;=ns!C$75),(cs!$B$32&lt;=ns!C$76)),cs!$B$32=""),TRUE(),IF(OR(AND((cs!$B$32&gt;=ns!C$74),(cs!$B$32&lt;ns!C$75)),AND((cs!$B$32&lt;=ns!C$77),(cs!$B$32&gt;ns!C$76))),"RARE",IF(AND(ISBLANK(ns!C$74),ISBLANK(ns!C$75),ISBLANK(ns!C$76),ISBLANK(ns!C$77)),"UNK",FALSE())))</f>
        <v>1</v>
      </c>
      <c r="D28" s="52" t="b">
        <f>IF(OR(AND((cs!$B$32&gt;=ns!D$75),(cs!$B$32&lt;=ns!D$76)),cs!$B$32=""),TRUE(),IF(OR(AND((cs!$B$32&gt;=ns!D$74),(cs!$B$32&lt;ns!D$75)),AND((cs!$B$32&lt;=ns!D$77),(cs!$B$32&gt;ns!D$76))),"RARE",IF(AND(ISBLANK(ns!D$74),ISBLANK(ns!D$75),ISBLANK(ns!D$76),ISBLANK(ns!D$77)),"UNK",FALSE())))</f>
        <v>1</v>
      </c>
      <c r="E28" s="52" t="b">
        <f>IF(OR(AND((cs!$B$32&gt;=ns!E$75),(cs!$B$32&lt;=ns!E$76)),cs!$B$32=""),TRUE(),IF(OR(AND((cs!$B$32&gt;=ns!E$74),(cs!$B$32&lt;ns!E$75)),AND((cs!$B$32&lt;=ns!E$77),(cs!$B$32&gt;ns!E$76))),"RARE",IF(AND(ISBLANK(ns!E$74),ISBLANK(ns!E$75),ISBLANK(ns!E$76),ISBLANK(ns!E$77)),"UNK",FALSE())))</f>
        <v>1</v>
      </c>
      <c r="F28" s="52" t="b">
        <f>IF(OR(AND((cs!$B$32&gt;=ns!F$75),(cs!$B$32&lt;=ns!F$76)),cs!$B$32=""),TRUE(),IF(OR(AND((cs!$B$32&gt;=ns!F$74),(cs!$B$32&lt;ns!F$75)),AND((cs!$B$32&lt;=ns!F$77),(cs!$B$32&gt;ns!F$76))),"RARE",IF(AND(ISBLANK(ns!F$74),ISBLANK(ns!F$75),ISBLANK(ns!F$76),ISBLANK(ns!F$77)),"UNK",FALSE())))</f>
        <v>1</v>
      </c>
      <c r="G28" s="52" t="b">
        <f>IF(OR(AND((cs!$B$32&gt;=ns!G$75),(cs!$B$32&lt;=ns!G$76)),cs!$B$32=""),TRUE(),IF(OR(AND((cs!$B$32&gt;=ns!G$74),(cs!$B$32&lt;ns!G$75)),AND((cs!$B$32&lt;=ns!G$77),(cs!$B$32&gt;ns!G$76))),"RARE",IF(AND(ISBLANK(ns!G$74),ISBLANK(ns!G$75),ISBLANK(ns!G$76),ISBLANK(ns!G$77)),"UNK",FALSE())))</f>
        <v>1</v>
      </c>
      <c r="H28" s="52" t="b">
        <f>IF(OR(AND((cs!$B$32&gt;=ns!H$75),(cs!$B$32&lt;=ns!H$76)),cs!$B$32=""),TRUE(),IF(OR(AND((cs!$B$32&gt;=ns!H$74),(cs!$B$32&lt;ns!H$75)),AND((cs!$B$32&lt;=ns!H$77),(cs!$B$32&gt;ns!H$76))),"RARE",IF(AND(ISBLANK(ns!H$74),ISBLANK(ns!H$75),ISBLANK(ns!H$76),ISBLANK(ns!H$77)),"UNK",FALSE())))</f>
        <v>1</v>
      </c>
      <c r="I28" s="52" t="b">
        <f>IF(OR(AND((cs!$B$32&gt;=ns!I$75),(cs!$B$32&lt;=ns!I$76)),cs!$B$32=""),TRUE(),IF(OR(AND((cs!$B$32&gt;=ns!I$74),(cs!$B$32&lt;ns!I$75)),AND((cs!$B$32&lt;=ns!I$77),(cs!$B$32&gt;ns!I$76))),"RARE",IF(AND(ISBLANK(ns!I$74),ISBLANK(ns!I$75),ISBLANK(ns!I$76),ISBLANK(ns!I$77)),"UNK",FALSE())))</f>
        <v>1</v>
      </c>
      <c r="J28" s="52" t="b">
        <f>IF(OR(AND((cs!$B$32&gt;=ns!J$75),(cs!$B$32&lt;=ns!J$76)),cs!$B$32=""),TRUE(),IF(OR(AND((cs!$B$32&gt;=ns!J$74),(cs!$B$32&lt;ns!J$75)),AND((cs!$B$32&lt;=ns!J$77),(cs!$B$32&gt;ns!J$76))),"RARE",IF(AND(ISBLANK(ns!J$74),ISBLANK(ns!J$75),ISBLANK(ns!J$76),ISBLANK(ns!J$77)),"UNK",FALSE())))</f>
        <v>1</v>
      </c>
      <c r="K28" s="52" t="b">
        <f>IF(OR(AND((cs!$B$32&gt;=ns!K$75),(cs!$B$32&lt;=ns!K$76)),cs!$B$32=""),TRUE(),IF(OR(AND((cs!$B$32&gt;=ns!K$74),(cs!$B$32&lt;ns!K$75)),AND((cs!$B$32&lt;=ns!K$77),(cs!$B$32&gt;ns!K$76))),"RARE",IF(AND(ISBLANK(ns!K$74),ISBLANK(ns!K$75),ISBLANK(ns!K$76),ISBLANK(ns!K$77)),"UNK",FALSE())))</f>
        <v>1</v>
      </c>
      <c r="L28" s="52" t="b">
        <f>IF(OR(AND((cs!$B$32&gt;=ns!L$75),(cs!$B$32&lt;=ns!L$76)),cs!$B$32=""),TRUE(),IF(OR(AND((cs!$B$32&gt;=ns!L$74),(cs!$B$32&lt;ns!L$75)),AND((cs!$B$32&lt;=ns!L$77),(cs!$B$32&gt;ns!L$76))),"RARE",IF(AND(ISBLANK(ns!L$74),ISBLANK(ns!L$75),ISBLANK(ns!L$76),ISBLANK(ns!L$77)),"UNK",FALSE())))</f>
        <v>1</v>
      </c>
      <c r="M28" s="52" t="b">
        <f>IF(OR(AND((cs!$B$32&gt;=ns!M$75),(cs!$B$32&lt;=ns!M$76)),cs!$B$32=""),TRUE(),IF(OR(AND((cs!$B$32&gt;=ns!M$74),(cs!$B$32&lt;ns!M$75)),AND((cs!$B$32&lt;=ns!M$77),(cs!$B$32&gt;ns!M$76))),"RARE",IF(AND(ISBLANK(ns!M$74),ISBLANK(ns!M$75),ISBLANK(ns!M$76),ISBLANK(ns!M$77)),"UNK",FALSE())))</f>
        <v>1</v>
      </c>
      <c r="N28" s="52" t="b">
        <f>IF(OR(AND((cs!$B$32&gt;=ns!N$75),(cs!$B$32&lt;=ns!N$76)),cs!$B$32=""),TRUE(),IF(OR(AND((cs!$B$32&gt;=ns!N$74),(cs!$B$32&lt;ns!N$75)),AND((cs!$B$32&lt;=ns!N$77),(cs!$B$32&gt;ns!N$76))),"RARE",IF(AND(ISBLANK(ns!N$74),ISBLANK(ns!N$75),ISBLANK(ns!N$76),ISBLANK(ns!N$77)),"UNK",FALSE())))</f>
        <v>1</v>
      </c>
      <c r="O28" s="52" t="b">
        <f>IF(OR(AND((cs!$B$32&gt;=ns!O$75),(cs!$B$32&lt;=ns!O$76)),cs!$B$32=""),TRUE(),IF(OR(AND((cs!$B$32&gt;=ns!O$74),(cs!$B$32&lt;ns!O$75)),AND((cs!$B$32&lt;=ns!O$77),(cs!$B$32&gt;ns!O$76))),"RARE",IF(AND(ISBLANK(ns!O$74),ISBLANK(ns!O$75),ISBLANK(ns!O$76),ISBLANK(ns!O$77)),"UNK",FALSE())))</f>
        <v>1</v>
      </c>
      <c r="P28" s="52" t="b">
        <f>IF(OR(AND((cs!$B$32&gt;=ns!P$75),(cs!$B$32&lt;=ns!P$76)),cs!$B$32=""),TRUE(),IF(OR(AND((cs!$B$32&gt;=ns!P$74),(cs!$B$32&lt;ns!P$75)),AND((cs!$B$32&lt;=ns!P$77),(cs!$B$32&gt;ns!P$76))),"RARE",IF(AND(ISBLANK(ns!P$74),ISBLANK(ns!P$75),ISBLANK(ns!P$76),ISBLANK(ns!P$77)),"UNK",FALSE())))</f>
        <v>1</v>
      </c>
      <c r="Q28" s="52" t="b">
        <f>IF(OR(AND((cs!$B$32&gt;=ns!Q$75),(cs!$B$32&lt;=ns!Q$76)),cs!$B$32=""),TRUE(),IF(OR(AND((cs!$B$32&gt;=ns!Q$74),(cs!$B$32&lt;ns!Q$75)),AND((cs!$B$32&lt;=ns!Q$77),(cs!$B$32&gt;ns!Q$76))),"RARE",IF(AND(ISBLANK(ns!Q$74),ISBLANK(ns!Q$75),ISBLANK(ns!Q$76),ISBLANK(ns!Q$77)),"UNK",FALSE())))</f>
        <v>1</v>
      </c>
      <c r="R28" s="52" t="b">
        <f>IF(OR(AND((cs!$B$32&gt;=ns!R$75),(cs!$B$32&lt;=ns!R$76)),cs!$B$32=""),TRUE(),IF(OR(AND((cs!$B$32&gt;=ns!R$74),(cs!$B$32&lt;ns!R$75)),AND((cs!$B$32&lt;=ns!R$77),(cs!$B$32&gt;ns!R$76))),"RARE",IF(AND(ISBLANK(ns!R$74),ISBLANK(ns!R$75),ISBLANK(ns!R$76),ISBLANK(ns!R$77)),"UNK",FALSE())))</f>
        <v>1</v>
      </c>
      <c r="S28" s="52" t="b">
        <f>IF(OR(AND((cs!$B$32&gt;=ns!S$75),(cs!$B$32&lt;=ns!S$76)),cs!$B$32=""),TRUE(),IF(OR(AND((cs!$B$32&gt;=ns!S$74),(cs!$B$32&lt;ns!S$75)),AND((cs!$B$32&lt;=ns!S$77),(cs!$B$32&gt;ns!S$76))),"RARE",IF(AND(ISBLANK(ns!S$74),ISBLANK(ns!S$75),ISBLANK(ns!S$76),ISBLANK(ns!S$77)),"UNK",FALSE())))</f>
        <v>1</v>
      </c>
      <c r="T28" s="52" t="b">
        <f>IF(OR(AND((cs!$B$32&gt;=ns!T$75),(cs!$B$32&lt;=ns!T$76)),cs!$B$32=""),TRUE(),IF(OR(AND((cs!$B$32&gt;=ns!T$74),(cs!$B$32&lt;ns!T$75)),AND((cs!$B$32&lt;=ns!T$77),(cs!$B$32&gt;ns!T$76))),"RARE",IF(AND(ISBLANK(ns!T$74),ISBLANK(ns!T$75),ISBLANK(ns!T$76),ISBLANK(ns!T$77)),"UNK",FALSE())))</f>
        <v>1</v>
      </c>
      <c r="U28" s="52" t="b">
        <f>IF(OR(AND((cs!$B$32&gt;=ns!U$75),(cs!$B$32&lt;=ns!U$76)),cs!$B$32=""),TRUE(),IF(OR(AND((cs!$B$32&gt;=ns!U$74),(cs!$B$32&lt;ns!U$75)),AND((cs!$B$32&lt;=ns!U$77),(cs!$B$32&gt;ns!U$76))),"RARE",IF(AND(ISBLANK(ns!U$74),ISBLANK(ns!U$75),ISBLANK(ns!U$76),ISBLANK(ns!U$77)),"UNK",FALSE())))</f>
        <v>1</v>
      </c>
      <c r="V28" s="52" t="b">
        <f>IF(OR(AND((cs!$B$32&gt;=ns!V$75),(cs!$B$32&lt;=ns!V$76)),cs!$B$32=""),TRUE(),IF(OR(AND((cs!$B$32&gt;=ns!V$74),(cs!$B$32&lt;ns!V$75)),AND((cs!$B$32&lt;=ns!V$77),(cs!$B$32&gt;ns!V$76))),"RARE",IF(AND(ISBLANK(ns!V$74),ISBLANK(ns!V$75),ISBLANK(ns!V$76),ISBLANK(ns!V$77)),"UNK",FALSE())))</f>
        <v>1</v>
      </c>
      <c r="W28" s="52" t="b">
        <f>IF(OR(AND((cs!$B$32&gt;=ns!W$75),(cs!$B$32&lt;=ns!W$76)),cs!$B$32=""),TRUE(),IF(OR(AND((cs!$B$32&gt;=ns!W$74),(cs!$B$32&lt;ns!W$75)),AND((cs!$B$32&lt;=ns!W$77),(cs!$B$32&gt;ns!W$76))),"RARE",IF(AND(ISBLANK(ns!W$74),ISBLANK(ns!W$75),ISBLANK(ns!W$76),ISBLANK(ns!W$77)),"UNK",FALSE())))</f>
        <v>1</v>
      </c>
      <c r="X28" s="52" t="b">
        <f>IF(OR(AND((cs!$B$32&gt;=ns!X$75),(cs!$B$32&lt;=ns!X$76)),cs!$B$32=""),TRUE(),IF(OR(AND((cs!$B$32&gt;=ns!X$74),(cs!$B$32&lt;ns!X$75)),AND((cs!$B$32&lt;=ns!X$77),(cs!$B$32&gt;ns!X$76))),"RARE",IF(AND(ISBLANK(ns!X$74),ISBLANK(ns!X$75),ISBLANK(ns!X$76),ISBLANK(ns!X$77)),"UNK",FALSE())))</f>
        <v>1</v>
      </c>
      <c r="Y28" s="52" t="b">
        <f>IF(OR(AND((cs!$B$32&gt;=ns!Y$75),(cs!$B$32&lt;=ns!Y$76)),cs!$B$32=""),TRUE(),IF(OR(AND((cs!$B$32&gt;=ns!Y$74),(cs!$B$32&lt;ns!Y$75)),AND((cs!$B$32&lt;=ns!Y$77),(cs!$B$32&gt;ns!Y$76))),"RARE",IF(AND(ISBLANK(ns!Y$74),ISBLANK(ns!Y$75),ISBLANK(ns!Y$76),ISBLANK(ns!Y$77)),"UNK",FALSE())))</f>
        <v>1</v>
      </c>
      <c r="Z28" s="52" t="b">
        <f>IF(OR(AND((cs!$B$32&gt;=ns!Z$75),(cs!$B$32&lt;=ns!Z$76)),cs!$B$32=""),TRUE(),IF(OR(AND((cs!$B$32&gt;=ns!Z$74),(cs!$B$32&lt;ns!Z$75)),AND((cs!$B$32&lt;=ns!Z$77),(cs!$B$32&gt;ns!Z$76))),"RARE",IF(AND(ISBLANK(ns!Z$74),ISBLANK(ns!Z$75),ISBLANK(ns!Z$76),ISBLANK(ns!Z$77)),"UNK",FALSE())))</f>
        <v>1</v>
      </c>
      <c r="AA28" s="52" t="b">
        <f>IF(OR(AND((cs!$B$32&gt;=ns!AA$75),(cs!$B$32&lt;=ns!AA$76)),cs!$B$32=""),TRUE(),IF(OR(AND((cs!$B$32&gt;=ns!AA$74),(cs!$B$32&lt;ns!AA$75)),AND((cs!$B$32&lt;=ns!AA$77),(cs!$B$32&gt;ns!AA$76))),"RARE",IF(AND(ISBLANK(ns!AA$74),ISBLANK(ns!AA$75),ISBLANK(ns!AA$76),ISBLANK(ns!AA$77)),"UNK",FALSE())))</f>
        <v>1</v>
      </c>
      <c r="AB28" s="52" t="b">
        <f>IF(OR(AND((cs!$B$32&gt;=ns!AB$75),(cs!$B$32&lt;=ns!AB$76)),cs!$B$32=""),TRUE(),IF(OR(AND((cs!$B$32&gt;=ns!AB$74),(cs!$B$32&lt;ns!AB$75)),AND((cs!$B$32&lt;=ns!AB$77),(cs!$B$32&gt;ns!AB$76))),"RARE",IF(AND(ISBLANK(ns!AB$74),ISBLANK(ns!AB$75),ISBLANK(ns!AB$76),ISBLANK(ns!AB$77)),"UNK",FALSE())))</f>
        <v>1</v>
      </c>
      <c r="AC28" s="52" t="b">
        <f>IF(OR(AND((cs!$B$32&gt;=ns!AC$75),(cs!$B$32&lt;=ns!AC$76)),cs!$B$32=""),TRUE(),IF(OR(AND((cs!$B$32&gt;=ns!AC$74),(cs!$B$32&lt;ns!AC$75)),AND((cs!$B$32&lt;=ns!AC$77),(cs!$B$32&gt;ns!AC$76))),"RARE",IF(AND(ISBLANK(ns!AC$74),ISBLANK(ns!AC$75),ISBLANK(ns!AC$76),ISBLANK(ns!AC$77)),"UNK",FALSE())))</f>
        <v>1</v>
      </c>
      <c r="AD28" s="52" t="b">
        <f>IF(OR(AND((cs!$B$32&gt;=ns!AD$75),(cs!$B$32&lt;=ns!AD$76)),cs!$B$32=""),TRUE(),IF(OR(AND((cs!$B$32&gt;=ns!AD$74),(cs!$B$32&lt;ns!AD$75)),AND((cs!$B$32&lt;=ns!AD$77),(cs!$B$32&gt;ns!AD$76))),"RARE",IF(AND(ISBLANK(ns!AD$74),ISBLANK(ns!AD$75),ISBLANK(ns!AD$76),ISBLANK(ns!AD$77)),"UNK",FALSE())))</f>
        <v>1</v>
      </c>
      <c r="AE28" s="52" t="b">
        <f>IF(OR(AND((cs!$B$32&gt;=ns!AE$75),(cs!$B$32&lt;=ns!AE$76)),cs!$B$32=""),TRUE(),IF(OR(AND((cs!$B$32&gt;=ns!AE$74),(cs!$B$32&lt;ns!AE$75)),AND((cs!$B$32&lt;=ns!AE$77),(cs!$B$32&gt;ns!AE$76))),"RARE",IF(AND(ISBLANK(ns!AE$74),ISBLANK(ns!AE$75),ISBLANK(ns!AE$76),ISBLANK(ns!AE$77)),"UNK",FALSE())))</f>
        <v>1</v>
      </c>
      <c r="AF28" s="52" t="b">
        <f>IF(OR(AND((cs!$B$32&gt;=ns!AF$75),(cs!$B$32&lt;=ns!AF$76)),cs!$B$32=""),TRUE(),IF(OR(AND((cs!$B$32&gt;=ns!AF$74),(cs!$B$32&lt;ns!AF$75)),AND((cs!$B$32&lt;=ns!AF$77),(cs!$B$32&gt;ns!AF$76))),"RARE",IF(AND(ISBLANK(ns!AF$74),ISBLANK(ns!AF$75),ISBLANK(ns!AF$76),ISBLANK(ns!AF$77)),"UNK",FALSE())))</f>
        <v>1</v>
      </c>
      <c r="AG28" s="52" t="b">
        <f>IF(OR(AND((cs!$B$32&gt;=ns!AG$75),(cs!$B$32&lt;=ns!AG$76)),cs!$B$32=""),TRUE(),IF(OR(AND((cs!$B$32&gt;=ns!AG$74),(cs!$B$32&lt;ns!AG$75)),AND((cs!$B$32&lt;=ns!AG$77),(cs!$B$32&gt;ns!AG$76))),"RARE",IF(AND(ISBLANK(ns!AG$74),ISBLANK(ns!AG$75),ISBLANK(ns!AG$76),ISBLANK(ns!AG$77)),"UNK",FALSE())))</f>
        <v>1</v>
      </c>
      <c r="AH28" s="52" t="b">
        <f>IF(OR(AND((cs!$B$32&gt;=ns!AH$75),(cs!$B$32&lt;=ns!AH$76)),cs!$B$32=""),TRUE(),IF(OR(AND((cs!$B$32&gt;=ns!AH$74),(cs!$B$32&lt;ns!AH$75)),AND((cs!$B$32&lt;=ns!AH$77),(cs!$B$32&gt;ns!AH$76))),"RARE",IF(AND(ISBLANK(ns!AH$74),ISBLANK(ns!AH$75),ISBLANK(ns!AH$76),ISBLANK(ns!AH$77)),"UNK",FALSE())))</f>
        <v>1</v>
      </c>
      <c r="AI28" s="52" t="b">
        <f>IF(OR(AND((cs!$B$32&gt;=ns!AI$75),(cs!$B$32&lt;=ns!AI$76)),cs!$B$32=""),TRUE(),IF(OR(AND((cs!$B$32&gt;=ns!AI$74),(cs!$B$32&lt;ns!AI$75)),AND((cs!$B$32&lt;=ns!AI$77),(cs!$B$32&gt;ns!AI$76))),"RARE",IF(AND(ISBLANK(ns!AI$74),ISBLANK(ns!AI$75),ISBLANK(ns!AI$76),ISBLANK(ns!AI$77)),"UNK",FALSE())))</f>
        <v>1</v>
      </c>
      <c r="AJ28" s="52" t="b">
        <f>IF(OR(AND((cs!$B$32&gt;=ns!AJ$75),(cs!$B$32&lt;=ns!AJ$76)),cs!$B$32=""),TRUE(),IF(OR(AND((cs!$B$32&gt;=ns!AJ$74),(cs!$B$32&lt;ns!AJ$75)),AND((cs!$B$32&lt;=ns!AJ$77),(cs!$B$32&gt;ns!AJ$76))),"RARE",IF(AND(ISBLANK(ns!AJ$74),ISBLANK(ns!AJ$75),ISBLANK(ns!AJ$76),ISBLANK(ns!AJ$77)),"UNK",FALSE())))</f>
        <v>1</v>
      </c>
      <c r="AK28" s="52" t="b">
        <f>IF(OR(AND((cs!$B$32&gt;=ns!AK$75),(cs!$B$32&lt;=ns!AK$76)),cs!$B$32=""),TRUE(),IF(OR(AND((cs!$B$32&gt;=ns!AK$74),(cs!$B$32&lt;ns!AK$75)),AND((cs!$B$32&lt;=ns!AK$77),(cs!$B$32&gt;ns!AK$76))),"RARE",IF(AND(ISBLANK(ns!AK$74),ISBLANK(ns!AK$75),ISBLANK(ns!AK$76),ISBLANK(ns!AK$77)),"UNK",FALSE())))</f>
        <v>1</v>
      </c>
      <c r="AL28" s="52" t="b">
        <f>IF(OR(AND((cs!$B$32&gt;=ns!AL$75),(cs!$B$32&lt;=ns!AL$76)),cs!$B$32=""),TRUE(),IF(OR(AND((cs!$B$32&gt;=ns!AL$74),(cs!$B$32&lt;ns!AL$75)),AND((cs!$B$32&lt;=ns!AL$77),(cs!$B$32&gt;ns!AL$76))),"RARE",IF(AND(ISBLANK(ns!AL$74),ISBLANK(ns!AL$75),ISBLANK(ns!AL$76),ISBLANK(ns!AL$77)),"UNK",FALSE())))</f>
        <v>1</v>
      </c>
      <c r="AM28" s="52" t="b">
        <f>IF(OR(AND((cs!$B$32&gt;=ns!AM$75),(cs!$B$32&lt;=ns!AM$76)),cs!$B$32=""),TRUE(),IF(OR(AND((cs!$B$32&gt;=ns!AM$74),(cs!$B$32&lt;ns!AM$75)),AND((cs!$B$32&lt;=ns!AM$77),(cs!$B$32&gt;ns!AM$76))),"RARE",IF(AND(ISBLANK(ns!AM$74),ISBLANK(ns!AM$75),ISBLANK(ns!AM$76),ISBLANK(ns!AM$77)),"UNK",FALSE())))</f>
        <v>1</v>
      </c>
      <c r="AN28" s="52" t="b">
        <f>IF(OR(AND((cs!$B$32&gt;=ns!AN$75),(cs!$B$32&lt;=ns!AN$76)),cs!$B$32=""),TRUE(),IF(OR(AND((cs!$B$32&gt;=ns!AN$74),(cs!$B$32&lt;ns!AN$75)),AND((cs!$B$32&lt;=ns!AN$77),(cs!$B$32&gt;ns!AN$76))),"RARE",IF(AND(ISBLANK(ns!AN$74),ISBLANK(ns!AN$75),ISBLANK(ns!AN$76),ISBLANK(ns!AN$77)),"UNK",FALSE())))</f>
        <v>1</v>
      </c>
      <c r="AO28" s="52" t="b">
        <f>IF(OR(AND((cs!$B$32&gt;=ns!AO$75),(cs!$B$32&lt;=ns!AO$76)),cs!$B$32=""),TRUE(),IF(OR(AND((cs!$B$32&gt;=ns!AO$74),(cs!$B$32&lt;ns!AO$75)),AND((cs!$B$32&lt;=ns!AO$77),(cs!$B$32&gt;ns!AO$76))),"RARE",IF(AND(ISBLANK(ns!AO$74),ISBLANK(ns!AO$75),ISBLANK(ns!AO$76),ISBLANK(ns!AO$77)),"UNK",FALSE())))</f>
        <v>1</v>
      </c>
      <c r="AP28" s="52" t="b">
        <f>IF(OR(AND((cs!$B$32&gt;=ns!AP$75),(cs!$B$32&lt;=ns!AP$76)),cs!$B$32=""),TRUE(),IF(OR(AND((cs!$B$32&gt;=ns!AP$74),(cs!$B$32&lt;ns!AP$75)),AND((cs!$B$32&lt;=ns!AP$77),(cs!$B$32&gt;ns!AP$76))),"RARE",IF(AND(ISBLANK(ns!AP$74),ISBLANK(ns!AP$75),ISBLANK(ns!AP$76),ISBLANK(ns!AP$77)),"UNK",FALSE())))</f>
        <v>1</v>
      </c>
      <c r="AQ28" s="52" t="b">
        <f>IF(OR(AND((cs!$B$32&gt;=ns!AQ$75),(cs!$B$32&lt;=ns!AQ$76)),cs!$B$32=""),TRUE(),IF(OR(AND((cs!$B$32&gt;=ns!AQ$74),(cs!$B$32&lt;ns!AQ$75)),AND((cs!$B$32&lt;=ns!AQ$77),(cs!$B$32&gt;ns!AQ$76))),"RARE",IF(AND(ISBLANK(ns!AQ$74),ISBLANK(ns!AQ$75),ISBLANK(ns!AQ$76),ISBLANK(ns!AQ$77)),"UNK",FALSE())))</f>
        <v>1</v>
      </c>
      <c r="AR28" s="52" t="b">
        <f>IF(OR(AND((cs!$B$32&gt;=ns!AR$75),(cs!$B$32&lt;=ns!AR$76)),cs!$B$32=""),TRUE(),IF(OR(AND((cs!$B$32&gt;=ns!AR$74),(cs!$B$32&lt;ns!AR$75)),AND((cs!$B$32&lt;=ns!AR$77),(cs!$B$32&gt;ns!AR$76))),"RARE",IF(AND(ISBLANK(ns!AR$74),ISBLANK(ns!AR$75),ISBLANK(ns!AR$76),ISBLANK(ns!AR$77)),"UNK",FALSE())))</f>
        <v>1</v>
      </c>
      <c r="AS28" s="52" t="b">
        <f>IF(OR(AND((cs!$B$32&gt;=ns!AS$75),(cs!$B$32&lt;=ns!AS$76)),cs!$B$32=""),TRUE(),IF(OR(AND((cs!$B$32&gt;=ns!AS$74),(cs!$B$32&lt;ns!AS$75)),AND((cs!$B$32&lt;=ns!AS$77),(cs!$B$32&gt;ns!AS$76))),"RARE",IF(AND(ISBLANK(ns!AS$74),ISBLANK(ns!AS$75),ISBLANK(ns!AS$76),ISBLANK(ns!AS$77)),"UNK",FALSE())))</f>
        <v>1</v>
      </c>
      <c r="AT28" s="52" t="b">
        <f>IF(OR(AND((cs!$B$32&gt;=ns!AT$75),(cs!$B$32&lt;=ns!AT$76)),cs!$B$32=""),TRUE(),IF(OR(AND((cs!$B$32&gt;=ns!AT$74),(cs!$B$32&lt;ns!AT$75)),AND((cs!$B$32&lt;=ns!AT$77),(cs!$B$32&gt;ns!AT$76))),"RARE",IF(AND(ISBLANK(ns!AT$74),ISBLANK(ns!AT$75),ISBLANK(ns!AT$76),ISBLANK(ns!AT$77)),"UNK",FALSE())))</f>
        <v>1</v>
      </c>
      <c r="AU28" s="52" t="b">
        <f>IF(OR(AND((cs!$B$32&gt;=ns!AU$75),(cs!$B$32&lt;=ns!AU$76)),cs!$B$32=""),TRUE(),IF(OR(AND((cs!$B$32&gt;=ns!AU$74),(cs!$B$32&lt;ns!AU$75)),AND((cs!$B$32&lt;=ns!AU$77),(cs!$B$32&gt;ns!AU$76))),"RARE",IF(AND(ISBLANK(ns!AU$74),ISBLANK(ns!AU$75),ISBLANK(ns!AU$76),ISBLANK(ns!AU$77)),"UNK",FALSE())))</f>
        <v>1</v>
      </c>
      <c r="AV28" s="52" t="b">
        <f>IF(OR(AND((cs!$B$32&gt;=ns!AV$75),(cs!$B$32&lt;=ns!AV$76)),cs!$B$32=""),TRUE(),IF(OR(AND((cs!$B$32&gt;=ns!AV$74),(cs!$B$32&lt;ns!AV$75)),AND((cs!$B$32&lt;=ns!AV$77),(cs!$B$32&gt;ns!AV$76))),"RARE",IF(AND(ISBLANK(ns!AV$74),ISBLANK(ns!AV$75),ISBLANK(ns!AV$76),ISBLANK(ns!AV$77)),"UNK",FALSE())))</f>
        <v>1</v>
      </c>
      <c r="AW28" s="52" t="b">
        <f>IF(OR(AND((cs!$B$32&gt;=ns!AW$75),(cs!$B$32&lt;=ns!AW$76)),cs!$B$32=""),TRUE(),IF(OR(AND((cs!$B$32&gt;=ns!AW$74),(cs!$B$32&lt;ns!AW$75)),AND((cs!$B$32&lt;=ns!AW$77),(cs!$B$32&gt;ns!AW$76))),"RARE",IF(AND(ISBLANK(ns!AW$74),ISBLANK(ns!AW$75),ISBLANK(ns!AW$76),ISBLANK(ns!AW$77)),"UNK",FALSE())))</f>
        <v>1</v>
      </c>
      <c r="AX28" s="52" t="b">
        <f>IF(OR(AND((cs!$B$32&gt;=ns!AX$75),(cs!$B$32&lt;=ns!AX$76)),cs!$B$32=""),TRUE(),IF(OR(AND((cs!$B$32&gt;=ns!AX$74),(cs!$B$32&lt;ns!AX$75)),AND((cs!$B$32&lt;=ns!AX$77),(cs!$B$32&gt;ns!AX$76))),"RARE",IF(AND(ISBLANK(ns!AX$74),ISBLANK(ns!AX$75),ISBLANK(ns!AX$76),ISBLANK(ns!AX$77)),"UNK",FALSE())))</f>
        <v>1</v>
      </c>
      <c r="AY28" s="52" t="b">
        <f>IF(OR(AND((cs!$B$32&gt;=ns!AY$75),(cs!$B$32&lt;=ns!AY$76)),cs!$B$32=""),TRUE(),IF(OR(AND((cs!$B$32&gt;=ns!AY$74),(cs!$B$32&lt;ns!AY$75)),AND((cs!$B$32&lt;=ns!AY$77),(cs!$B$32&gt;ns!AY$76))),"RARE",IF(AND(ISBLANK(ns!AY$74),ISBLANK(ns!AY$75),ISBLANK(ns!AY$76),ISBLANK(ns!AY$77)),"UNK",FALSE())))</f>
        <v>1</v>
      </c>
      <c r="AZ28" s="52" t="b">
        <f>IF(OR(AND((cs!$B$32&gt;=ns!AZ$75),(cs!$B$32&lt;=ns!AZ$76)),cs!$B$32=""),TRUE(),IF(OR(AND((cs!$B$32&gt;=ns!AZ$74),(cs!$B$32&lt;ns!AZ$75)),AND((cs!$B$32&lt;=ns!AZ$77),(cs!$B$32&gt;ns!AZ$76))),"RARE",IF(AND(ISBLANK(ns!AZ$74),ISBLANK(ns!AZ$75),ISBLANK(ns!AZ$76),ISBLANK(ns!AZ$77)),"UNK",FALSE())))</f>
        <v>1</v>
      </c>
      <c r="BA28" s="52" t="b">
        <f>IF(OR(AND((cs!$B$32&gt;=ns!BA$75),(cs!$B$32&lt;=ns!BA$76)),cs!$B$32=""),TRUE(),IF(OR(AND((cs!$B$32&gt;=ns!BA$74),(cs!$B$32&lt;ns!BA$75)),AND((cs!$B$32&lt;=ns!BA$77),(cs!$B$32&gt;ns!BA$76))),"RARE",IF(AND(ISBLANK(ns!BA$74),ISBLANK(ns!BA$75),ISBLANK(ns!BA$76),ISBLANK(ns!BA$77)),"UNK",FALSE())))</f>
        <v>1</v>
      </c>
      <c r="BB28" s="52" t="b">
        <f>IF(OR(AND((cs!$B$32&gt;=ns!BB$75),(cs!$B$32&lt;=ns!BB$76)),cs!$B$32=""),TRUE(),IF(OR(AND((cs!$B$32&gt;=ns!BB$74),(cs!$B$32&lt;ns!BB$75)),AND((cs!$B$32&lt;=ns!BB$77),(cs!$B$32&gt;ns!BB$76))),"RARE",IF(AND(ISBLANK(ns!BB$74),ISBLANK(ns!BB$75),ISBLANK(ns!BB$76),ISBLANK(ns!BB$77)),"UNK",FALSE())))</f>
        <v>1</v>
      </c>
      <c r="BC28" s="52" t="b">
        <f>IF(OR(AND((cs!$B$32&gt;=ns!BC$75),(cs!$B$32&lt;=ns!BC$76)),cs!$B$32=""),TRUE(),IF(OR(AND((cs!$B$32&gt;=ns!BC$74),(cs!$B$32&lt;ns!BC$75)),AND((cs!$B$32&lt;=ns!BC$77),(cs!$B$32&gt;ns!BC$76))),"RARE",IF(AND(ISBLANK(ns!BC$74),ISBLANK(ns!BC$75),ISBLANK(ns!BC$76),ISBLANK(ns!BC$77)),"UNK",FALSE())))</f>
        <v>1</v>
      </c>
      <c r="BD28" s="52" t="b">
        <f>IF(OR(AND((cs!$B$32&gt;=ns!BD$75),(cs!$B$32&lt;=ns!BD$76)),cs!$B$32=""),TRUE(),IF(OR(AND((cs!$B$32&gt;=ns!BD$74),(cs!$B$32&lt;ns!BD$75)),AND((cs!$B$32&lt;=ns!BD$77),(cs!$B$32&gt;ns!BD$76))),"RARE",IF(AND(ISBLANK(ns!BD$74),ISBLANK(ns!BD$75),ISBLANK(ns!BD$76),ISBLANK(ns!BD$77)),"UNK",FALSE())))</f>
        <v>1</v>
      </c>
      <c r="BE28" s="52" t="b">
        <f>IF(OR(AND((cs!$B$32&gt;=ns!BE$75),(cs!$B$32&lt;=ns!BE$76)),cs!$B$32=""),TRUE(),IF(OR(AND((cs!$B$32&gt;=ns!BE$74),(cs!$B$32&lt;ns!BE$75)),AND((cs!$B$32&lt;=ns!BE$77),(cs!$B$32&gt;ns!BE$76))),"RARE",IF(AND(ISBLANK(ns!BE$74),ISBLANK(ns!BE$75),ISBLANK(ns!BE$76),ISBLANK(ns!BE$77)),"UNK",FALSE())))</f>
        <v>1</v>
      </c>
      <c r="BF28" s="52" t="b">
        <f>IF(OR(AND((cs!$B$32&gt;=ns!BF$75),(cs!$B$32&lt;=ns!BF$76)),cs!$B$32=""),TRUE(),IF(OR(AND((cs!$B$32&gt;=ns!BF$74),(cs!$B$32&lt;ns!BF$75)),AND((cs!$B$32&lt;=ns!BF$77),(cs!$B$32&gt;ns!BF$76))),"RARE",IF(AND(ISBLANK(ns!BF$74),ISBLANK(ns!BF$75),ISBLANK(ns!BF$76),ISBLANK(ns!BF$77)),"UNK",FALSE())))</f>
        <v>1</v>
      </c>
      <c r="BG28" s="52" t="b">
        <f>IF(OR(AND((cs!$B$32&gt;=ns!BG$75),(cs!$B$32&lt;=ns!BG$76)),cs!$B$32=""),TRUE(),IF(OR(AND((cs!$B$32&gt;=ns!BG$74),(cs!$B$32&lt;ns!BG$75)),AND((cs!$B$32&lt;=ns!BG$77),(cs!$B$32&gt;ns!BG$76))),"RARE",IF(AND(ISBLANK(ns!BG$74),ISBLANK(ns!BG$75),ISBLANK(ns!BG$76),ISBLANK(ns!BG$77)),"UNK",FALSE())))</f>
        <v>1</v>
      </c>
      <c r="BH28" s="52" t="b">
        <f>IF(OR(AND((cs!$B$32&gt;=ns!BH$75),(cs!$B$32&lt;=ns!BH$76)),cs!$B$32=""),TRUE(),IF(OR(AND((cs!$B$32&gt;=ns!BH$74),(cs!$B$32&lt;ns!BH$75)),AND((cs!$B$32&lt;=ns!BH$77),(cs!$B$32&gt;ns!BH$76))),"RARE",IF(AND(ISBLANK(ns!BH$74),ISBLANK(ns!BH$75),ISBLANK(ns!BH$76),ISBLANK(ns!BH$77)),"UNK",FALSE())))</f>
        <v>1</v>
      </c>
      <c r="BI28" s="52" t="b">
        <f>IF(OR(AND((cs!$B$32&gt;=ns!BI$75),(cs!$B$32&lt;=ns!BI$76)),cs!$B$32=""),TRUE(),IF(OR(AND((cs!$B$32&gt;=ns!BI$74),(cs!$B$32&lt;ns!BI$75)),AND((cs!$B$32&lt;=ns!BI$77),(cs!$B$32&gt;ns!BI$76))),"RARE",IF(AND(ISBLANK(ns!BI$74),ISBLANK(ns!BI$75),ISBLANK(ns!BI$76),ISBLANK(ns!BI$77)),"UNK",FALSE())))</f>
        <v>1</v>
      </c>
      <c r="BJ28" s="52" t="b">
        <f>IF(OR(AND((cs!$B$32&gt;=ns!BJ$75),(cs!$B$32&lt;=ns!BJ$76)),cs!$B$32=""),TRUE(),IF(OR(AND((cs!$B$32&gt;=ns!BJ$74),(cs!$B$32&lt;ns!BJ$75)),AND((cs!$B$32&lt;=ns!BJ$77),(cs!$B$32&gt;ns!BJ$76))),"RARE",IF(AND(ISBLANK(ns!BJ$74),ISBLANK(ns!BJ$75),ISBLANK(ns!BJ$76),ISBLANK(ns!BJ$77)),"UNK",FALSE())))</f>
        <v>1</v>
      </c>
      <c r="BK28" s="52" t="b">
        <f>IF(OR(AND((cs!$B$32&gt;=ns!BK$75),(cs!$B$32&lt;=ns!BK$76)),cs!$B$32=""),TRUE(),IF(OR(AND((cs!$B$32&gt;=ns!BK$74),(cs!$B$32&lt;ns!BK$75)),AND((cs!$B$32&lt;=ns!BK$77),(cs!$B$32&gt;ns!BK$76))),"RARE",IF(AND(ISBLANK(ns!BK$74),ISBLANK(ns!BK$75),ISBLANK(ns!BK$76),ISBLANK(ns!BK$77)),"UNK",FALSE())))</f>
        <v>1</v>
      </c>
    </row>
    <row r="29" spans="1:63" x14ac:dyDescent="0.2">
      <c r="A29" t="s">
        <v>967</v>
      </c>
      <c r="B29" s="52" t="b">
        <f>IF(OR(AND((cs!$B$33&gt;=ns!B$79),(cs!$B$33&lt;=ns!B$80)),cs!$B$33=""),TRUE(),IF(OR(AND((cs!$B$33&gt;=ns!B$78),(cs!$B$33&lt;ns!B$79)),AND((cs!$B$33&lt;=ns!B$81),(cs!$B$33&gt;ns!B$80))),"RARE",IF(AND(ISBLANK(ns!B$78),ISBLANK(ns!B$79),ISBLANK(ns!B$80),ISBLANK(ns!B$81)),"UNK",FALSE())))</f>
        <v>1</v>
      </c>
      <c r="C29" s="52" t="b">
        <f>IF(OR(AND((cs!$B$33&gt;=ns!C$79),(cs!$B$33&lt;=ns!C$80)),cs!$B$33=""),TRUE(),IF(OR(AND((cs!$B$33&gt;=ns!C$78),(cs!$B$33&lt;ns!C$79)),AND((cs!$B$33&lt;=ns!C$81),(cs!$B$33&gt;ns!C$80))),"RARE",IF(AND(ISBLANK(ns!C$78),ISBLANK(ns!C$79),ISBLANK(ns!C$80),ISBLANK(ns!C$81)),"UNK",FALSE())))</f>
        <v>1</v>
      </c>
      <c r="D29" s="52" t="b">
        <f>IF(OR(AND((cs!$B$33&gt;=ns!D$79),(cs!$B$33&lt;=ns!D$80)),cs!$B$33=""),TRUE(),IF(OR(AND((cs!$B$33&gt;=ns!D$78),(cs!$B$33&lt;ns!D$79)),AND((cs!$B$33&lt;=ns!D$81),(cs!$B$33&gt;ns!D$80))),"RARE",IF(AND(ISBLANK(ns!D$78),ISBLANK(ns!D$79),ISBLANK(ns!D$80),ISBLANK(ns!D$81)),"UNK",FALSE())))</f>
        <v>1</v>
      </c>
      <c r="E29" s="52" t="b">
        <f>IF(OR(AND((cs!$B$33&gt;=ns!E$79),(cs!$B$33&lt;=ns!E$80)),cs!$B$33=""),TRUE(),IF(OR(AND((cs!$B$33&gt;=ns!E$78),(cs!$B$33&lt;ns!E$79)),AND((cs!$B$33&lt;=ns!E$81),(cs!$B$33&gt;ns!E$80))),"RARE",IF(AND(ISBLANK(ns!E$78),ISBLANK(ns!E$79),ISBLANK(ns!E$80),ISBLANK(ns!E$81)),"UNK",FALSE())))</f>
        <v>1</v>
      </c>
      <c r="F29" s="52" t="b">
        <f>IF(OR(AND((cs!$B$33&gt;=ns!F$79),(cs!$B$33&lt;=ns!F$80)),cs!$B$33=""),TRUE(),IF(OR(AND((cs!$B$33&gt;=ns!F$78),(cs!$B$33&lt;ns!F$79)),AND((cs!$B$33&lt;=ns!F$81),(cs!$B$33&gt;ns!F$80))),"RARE",IF(AND(ISBLANK(ns!F$78),ISBLANK(ns!F$79),ISBLANK(ns!F$80),ISBLANK(ns!F$81)),"UNK",FALSE())))</f>
        <v>1</v>
      </c>
      <c r="G29" s="52" t="b">
        <f>IF(OR(AND((cs!$B$33&gt;=ns!G$79),(cs!$B$33&lt;=ns!G$80)),cs!$B$33=""),TRUE(),IF(OR(AND((cs!$B$33&gt;=ns!G$78),(cs!$B$33&lt;ns!G$79)),AND((cs!$B$33&lt;=ns!G$81),(cs!$B$33&gt;ns!G$80))),"RARE",IF(AND(ISBLANK(ns!G$78),ISBLANK(ns!G$79),ISBLANK(ns!G$80),ISBLANK(ns!G$81)),"UNK",FALSE())))</f>
        <v>1</v>
      </c>
      <c r="H29" s="52" t="b">
        <f>IF(OR(AND((cs!$B$33&gt;=ns!H$79),(cs!$B$33&lt;=ns!H$80)),cs!$B$33=""),TRUE(),IF(OR(AND((cs!$B$33&gt;=ns!H$78),(cs!$B$33&lt;ns!H$79)),AND((cs!$B$33&lt;=ns!H$81),(cs!$B$33&gt;ns!H$80))),"RARE",IF(AND(ISBLANK(ns!H$78),ISBLANK(ns!H$79),ISBLANK(ns!H$80),ISBLANK(ns!H$81)),"UNK",FALSE())))</f>
        <v>1</v>
      </c>
      <c r="I29" s="52" t="b">
        <f>IF(OR(AND((cs!$B$33&gt;=ns!I$79),(cs!$B$33&lt;=ns!I$80)),cs!$B$33=""),TRUE(),IF(OR(AND((cs!$B$33&gt;=ns!I$78),(cs!$B$33&lt;ns!I$79)),AND((cs!$B$33&lt;=ns!I$81),(cs!$B$33&gt;ns!I$80))),"RARE",IF(AND(ISBLANK(ns!I$78),ISBLANK(ns!I$79),ISBLANK(ns!I$80),ISBLANK(ns!I$81)),"UNK",FALSE())))</f>
        <v>1</v>
      </c>
      <c r="J29" s="52" t="b">
        <f>IF(OR(AND((cs!$B$33&gt;=ns!J$79),(cs!$B$33&lt;=ns!J$80)),cs!$B$33=""),TRUE(),IF(OR(AND((cs!$B$33&gt;=ns!J$78),(cs!$B$33&lt;ns!J$79)),AND((cs!$B$33&lt;=ns!J$81),(cs!$B$33&gt;ns!J$80))),"RARE",IF(AND(ISBLANK(ns!J$78),ISBLANK(ns!J$79),ISBLANK(ns!J$80),ISBLANK(ns!J$81)),"UNK",FALSE())))</f>
        <v>1</v>
      </c>
      <c r="K29" s="52" t="b">
        <f>IF(OR(AND((cs!$B$33&gt;=ns!K$79),(cs!$B$33&lt;=ns!K$80)),cs!$B$33=""),TRUE(),IF(OR(AND((cs!$B$33&gt;=ns!K$78),(cs!$B$33&lt;ns!K$79)),AND((cs!$B$33&lt;=ns!K$81),(cs!$B$33&gt;ns!K$80))),"RARE",IF(AND(ISBLANK(ns!K$78),ISBLANK(ns!K$79),ISBLANK(ns!K$80),ISBLANK(ns!K$81)),"UNK",FALSE())))</f>
        <v>1</v>
      </c>
      <c r="L29" s="52" t="b">
        <f>IF(OR(AND((cs!$B$33&gt;=ns!L$79),(cs!$B$33&lt;=ns!L$80)),cs!$B$33=""),TRUE(),IF(OR(AND((cs!$B$33&gt;=ns!L$78),(cs!$B$33&lt;ns!L$79)),AND((cs!$B$33&lt;=ns!L$81),(cs!$B$33&gt;ns!L$80))),"RARE",IF(AND(ISBLANK(ns!L$78),ISBLANK(ns!L$79),ISBLANK(ns!L$80),ISBLANK(ns!L$81)),"UNK",FALSE())))</f>
        <v>1</v>
      </c>
      <c r="M29" s="52" t="b">
        <f>IF(OR(AND((cs!$B$33&gt;=ns!M$79),(cs!$B$33&lt;=ns!M$80)),cs!$B$33=""),TRUE(),IF(OR(AND((cs!$B$33&gt;=ns!M$78),(cs!$B$33&lt;ns!M$79)),AND((cs!$B$33&lt;=ns!M$81),(cs!$B$33&gt;ns!M$80))),"RARE",IF(AND(ISBLANK(ns!M$78),ISBLANK(ns!M$79),ISBLANK(ns!M$80),ISBLANK(ns!M$81)),"UNK",FALSE())))</f>
        <v>1</v>
      </c>
      <c r="N29" s="52" t="b">
        <f>IF(OR(AND((cs!$B$33&gt;=ns!N$79),(cs!$B$33&lt;=ns!N$80)),cs!$B$33=""),TRUE(),IF(OR(AND((cs!$B$33&gt;=ns!N$78),(cs!$B$33&lt;ns!N$79)),AND((cs!$B$33&lt;=ns!N$81),(cs!$B$33&gt;ns!N$80))),"RARE",IF(AND(ISBLANK(ns!N$78),ISBLANK(ns!N$79),ISBLANK(ns!N$80),ISBLANK(ns!N$81)),"UNK",FALSE())))</f>
        <v>1</v>
      </c>
      <c r="O29" s="52" t="b">
        <f>IF(OR(AND((cs!$B$33&gt;=ns!O$79),(cs!$B$33&lt;=ns!O$80)),cs!$B$33=""),TRUE(),IF(OR(AND((cs!$B$33&gt;=ns!O$78),(cs!$B$33&lt;ns!O$79)),AND((cs!$B$33&lt;=ns!O$81),(cs!$B$33&gt;ns!O$80))),"RARE",IF(AND(ISBLANK(ns!O$78),ISBLANK(ns!O$79),ISBLANK(ns!O$80),ISBLANK(ns!O$81)),"UNK",FALSE())))</f>
        <v>1</v>
      </c>
      <c r="P29" s="52" t="b">
        <f>IF(OR(AND((cs!$B$33&gt;=ns!P$79),(cs!$B$33&lt;=ns!P$80)),cs!$B$33=""),TRUE(),IF(OR(AND((cs!$B$33&gt;=ns!P$78),(cs!$B$33&lt;ns!P$79)),AND((cs!$B$33&lt;=ns!P$81),(cs!$B$33&gt;ns!P$80))),"RARE",IF(AND(ISBLANK(ns!P$78),ISBLANK(ns!P$79),ISBLANK(ns!P$80),ISBLANK(ns!P$81)),"UNK",FALSE())))</f>
        <v>1</v>
      </c>
      <c r="Q29" s="52" t="b">
        <f>IF(OR(AND((cs!$B$33&gt;=ns!Q$79),(cs!$B$33&lt;=ns!Q$80)),cs!$B$33=""),TRUE(),IF(OR(AND((cs!$B$33&gt;=ns!Q$78),(cs!$B$33&lt;ns!Q$79)),AND((cs!$B$33&lt;=ns!Q$81),(cs!$B$33&gt;ns!Q$80))),"RARE",IF(AND(ISBLANK(ns!Q$78),ISBLANK(ns!Q$79),ISBLANK(ns!Q$80),ISBLANK(ns!Q$81)),"UNK",FALSE())))</f>
        <v>1</v>
      </c>
      <c r="R29" s="52" t="b">
        <f>IF(OR(AND((cs!$B$33&gt;=ns!R$79),(cs!$B$33&lt;=ns!R$80)),cs!$B$33=""),TRUE(),IF(OR(AND((cs!$B$33&gt;=ns!R$78),(cs!$B$33&lt;ns!R$79)),AND((cs!$B$33&lt;=ns!R$81),(cs!$B$33&gt;ns!R$80))),"RARE",IF(AND(ISBLANK(ns!R$78),ISBLANK(ns!R$79),ISBLANK(ns!R$80),ISBLANK(ns!R$81)),"UNK",FALSE())))</f>
        <v>1</v>
      </c>
      <c r="S29" s="52" t="b">
        <f>IF(OR(AND((cs!$B$33&gt;=ns!S$79),(cs!$B$33&lt;=ns!S$80)),cs!$B$33=""),TRUE(),IF(OR(AND((cs!$B$33&gt;=ns!S$78),(cs!$B$33&lt;ns!S$79)),AND((cs!$B$33&lt;=ns!S$81),(cs!$B$33&gt;ns!S$80))),"RARE",IF(AND(ISBLANK(ns!S$78),ISBLANK(ns!S$79),ISBLANK(ns!S$80),ISBLANK(ns!S$81)),"UNK",FALSE())))</f>
        <v>1</v>
      </c>
      <c r="T29" s="52" t="b">
        <f>IF(OR(AND((cs!$B$33&gt;=ns!T$79),(cs!$B$33&lt;=ns!T$80)),cs!$B$33=""),TRUE(),IF(OR(AND((cs!$B$33&gt;=ns!T$78),(cs!$B$33&lt;ns!T$79)),AND((cs!$B$33&lt;=ns!T$81),(cs!$B$33&gt;ns!T$80))),"RARE",IF(AND(ISBLANK(ns!T$78),ISBLANK(ns!T$79),ISBLANK(ns!T$80),ISBLANK(ns!T$81)),"UNK",FALSE())))</f>
        <v>1</v>
      </c>
      <c r="U29" s="52" t="b">
        <f>IF(OR(AND((cs!$B$33&gt;=ns!U$79),(cs!$B$33&lt;=ns!U$80)),cs!$B$33=""),TRUE(),IF(OR(AND((cs!$B$33&gt;=ns!U$78),(cs!$B$33&lt;ns!U$79)),AND((cs!$B$33&lt;=ns!U$81),(cs!$B$33&gt;ns!U$80))),"RARE",IF(AND(ISBLANK(ns!U$78),ISBLANK(ns!U$79),ISBLANK(ns!U$80),ISBLANK(ns!U$81)),"UNK",FALSE())))</f>
        <v>1</v>
      </c>
      <c r="V29" s="52" t="b">
        <f>IF(OR(AND((cs!$B$33&gt;=ns!V$79),(cs!$B$33&lt;=ns!V$80)),cs!$B$33=""),TRUE(),IF(OR(AND((cs!$B$33&gt;=ns!V$78),(cs!$B$33&lt;ns!V$79)),AND((cs!$B$33&lt;=ns!V$81),(cs!$B$33&gt;ns!V$80))),"RARE",IF(AND(ISBLANK(ns!V$78),ISBLANK(ns!V$79),ISBLANK(ns!V$80),ISBLANK(ns!V$81)),"UNK",FALSE())))</f>
        <v>1</v>
      </c>
      <c r="W29" s="52" t="b">
        <f>IF(OR(AND((cs!$B$33&gt;=ns!W$79),(cs!$B$33&lt;=ns!W$80)),cs!$B$33=""),TRUE(),IF(OR(AND((cs!$B$33&gt;=ns!W$78),(cs!$B$33&lt;ns!W$79)),AND((cs!$B$33&lt;=ns!W$81),(cs!$B$33&gt;ns!W$80))),"RARE",IF(AND(ISBLANK(ns!W$78),ISBLANK(ns!W$79),ISBLANK(ns!W$80),ISBLANK(ns!W$81)),"UNK",FALSE())))</f>
        <v>1</v>
      </c>
      <c r="X29" s="52" t="b">
        <f>IF(OR(AND((cs!$B$33&gt;=ns!X$79),(cs!$B$33&lt;=ns!X$80)),cs!$B$33=""),TRUE(),IF(OR(AND((cs!$B$33&gt;=ns!X$78),(cs!$B$33&lt;ns!X$79)),AND((cs!$B$33&lt;=ns!X$81),(cs!$B$33&gt;ns!X$80))),"RARE",IF(AND(ISBLANK(ns!X$78),ISBLANK(ns!X$79),ISBLANK(ns!X$80),ISBLANK(ns!X$81)),"UNK",FALSE())))</f>
        <v>1</v>
      </c>
      <c r="Y29" s="52" t="b">
        <f>IF(OR(AND((cs!$B$33&gt;=ns!Y$79),(cs!$B$33&lt;=ns!Y$80)),cs!$B$33=""),TRUE(),IF(OR(AND((cs!$B$33&gt;=ns!Y$78),(cs!$B$33&lt;ns!Y$79)),AND((cs!$B$33&lt;=ns!Y$81),(cs!$B$33&gt;ns!Y$80))),"RARE",IF(AND(ISBLANK(ns!Y$78),ISBLANK(ns!Y$79),ISBLANK(ns!Y$80),ISBLANK(ns!Y$81)),"UNK",FALSE())))</f>
        <v>1</v>
      </c>
      <c r="Z29" s="52" t="b">
        <f>IF(OR(AND((cs!$B$33&gt;=ns!Z$79),(cs!$B$33&lt;=ns!Z$80)),cs!$B$33=""),TRUE(),IF(OR(AND((cs!$B$33&gt;=ns!Z$78),(cs!$B$33&lt;ns!Z$79)),AND((cs!$B$33&lt;=ns!Z$81),(cs!$B$33&gt;ns!Z$80))),"RARE",IF(AND(ISBLANK(ns!Z$78),ISBLANK(ns!Z$79),ISBLANK(ns!Z$80),ISBLANK(ns!Z$81)),"UNK",FALSE())))</f>
        <v>1</v>
      </c>
      <c r="AA29" s="52" t="b">
        <f>IF(OR(AND((cs!$B$33&gt;=ns!AA$79),(cs!$B$33&lt;=ns!AA$80)),cs!$B$33=""),TRUE(),IF(OR(AND((cs!$B$33&gt;=ns!AA$78),(cs!$B$33&lt;ns!AA$79)),AND((cs!$B$33&lt;=ns!AA$81),(cs!$B$33&gt;ns!AA$80))),"RARE",IF(AND(ISBLANK(ns!AA$78),ISBLANK(ns!AA$79),ISBLANK(ns!AA$80),ISBLANK(ns!AA$81)),"UNK",FALSE())))</f>
        <v>1</v>
      </c>
      <c r="AB29" s="52" t="b">
        <f>IF(OR(AND((cs!$B$33&gt;=ns!AB$79),(cs!$B$33&lt;=ns!AB$80)),cs!$B$33=""),TRUE(),IF(OR(AND((cs!$B$33&gt;=ns!AB$78),(cs!$B$33&lt;ns!AB$79)),AND((cs!$B$33&lt;=ns!AB$81),(cs!$B$33&gt;ns!AB$80))),"RARE",IF(AND(ISBLANK(ns!AB$78),ISBLANK(ns!AB$79),ISBLANK(ns!AB$80),ISBLANK(ns!AB$81)),"UNK",FALSE())))</f>
        <v>1</v>
      </c>
      <c r="AC29" s="52" t="b">
        <f>IF(OR(AND((cs!$B$33&gt;=ns!AC$79),(cs!$B$33&lt;=ns!AC$80)),cs!$B$33=""),TRUE(),IF(OR(AND((cs!$B$33&gt;=ns!AC$78),(cs!$B$33&lt;ns!AC$79)),AND((cs!$B$33&lt;=ns!AC$81),(cs!$B$33&gt;ns!AC$80))),"RARE",IF(AND(ISBLANK(ns!AC$78),ISBLANK(ns!AC$79),ISBLANK(ns!AC$80),ISBLANK(ns!AC$81)),"UNK",FALSE())))</f>
        <v>1</v>
      </c>
      <c r="AD29" s="52" t="b">
        <f>IF(OR(AND((cs!$B$33&gt;=ns!AD$79),(cs!$B$33&lt;=ns!AD$80)),cs!$B$33=""),TRUE(),IF(OR(AND((cs!$B$33&gt;=ns!AD$78),(cs!$B$33&lt;ns!AD$79)),AND((cs!$B$33&lt;=ns!AD$81),(cs!$B$33&gt;ns!AD$80))),"RARE",IF(AND(ISBLANK(ns!AD$78),ISBLANK(ns!AD$79),ISBLANK(ns!AD$80),ISBLANK(ns!AD$81)),"UNK",FALSE())))</f>
        <v>1</v>
      </c>
      <c r="AE29" s="52" t="b">
        <f>IF(OR(AND((cs!$B$33&gt;=ns!AE$79),(cs!$B$33&lt;=ns!AE$80)),cs!$B$33=""),TRUE(),IF(OR(AND((cs!$B$33&gt;=ns!AE$78),(cs!$B$33&lt;ns!AE$79)),AND((cs!$B$33&lt;=ns!AE$81),(cs!$B$33&gt;ns!AE$80))),"RARE",IF(AND(ISBLANK(ns!AE$78),ISBLANK(ns!AE$79),ISBLANK(ns!AE$80),ISBLANK(ns!AE$81)),"UNK",FALSE())))</f>
        <v>1</v>
      </c>
      <c r="AF29" s="52" t="b">
        <f>IF(OR(AND((cs!$B$33&gt;=ns!AF$79),(cs!$B$33&lt;=ns!AF$80)),cs!$B$33=""),TRUE(),IF(OR(AND((cs!$B$33&gt;=ns!AF$78),(cs!$B$33&lt;ns!AF$79)),AND((cs!$B$33&lt;=ns!AF$81),(cs!$B$33&gt;ns!AF$80))),"RARE",IF(AND(ISBLANK(ns!AF$78),ISBLANK(ns!AF$79),ISBLANK(ns!AF$80),ISBLANK(ns!AF$81)),"UNK",FALSE())))</f>
        <v>1</v>
      </c>
      <c r="AG29" s="52" t="b">
        <f>IF(OR(AND((cs!$B$33&gt;=ns!AG$79),(cs!$B$33&lt;=ns!AG$80)),cs!$B$33=""),TRUE(),IF(OR(AND((cs!$B$33&gt;=ns!AG$78),(cs!$B$33&lt;ns!AG$79)),AND((cs!$B$33&lt;=ns!AG$81),(cs!$B$33&gt;ns!AG$80))),"RARE",IF(AND(ISBLANK(ns!AG$78),ISBLANK(ns!AG$79),ISBLANK(ns!AG$80),ISBLANK(ns!AG$81)),"UNK",FALSE())))</f>
        <v>1</v>
      </c>
      <c r="AH29" s="52" t="b">
        <f>IF(OR(AND((cs!$B$33&gt;=ns!AH$79),(cs!$B$33&lt;=ns!AH$80)),cs!$B$33=""),TRUE(),IF(OR(AND((cs!$B$33&gt;=ns!AH$78),(cs!$B$33&lt;ns!AH$79)),AND((cs!$B$33&lt;=ns!AH$81),(cs!$B$33&gt;ns!AH$80))),"RARE",IF(AND(ISBLANK(ns!AH$78),ISBLANK(ns!AH$79),ISBLANK(ns!AH$80),ISBLANK(ns!AH$81)),"UNK",FALSE())))</f>
        <v>1</v>
      </c>
      <c r="AI29" s="52" t="b">
        <f>IF(OR(AND((cs!$B$33&gt;=ns!AI$79),(cs!$B$33&lt;=ns!AI$80)),cs!$B$33=""),TRUE(),IF(OR(AND((cs!$B$33&gt;=ns!AI$78),(cs!$B$33&lt;ns!AI$79)),AND((cs!$B$33&lt;=ns!AI$81),(cs!$B$33&gt;ns!AI$80))),"RARE",IF(AND(ISBLANK(ns!AI$78),ISBLANK(ns!AI$79),ISBLANK(ns!AI$80),ISBLANK(ns!AI$81)),"UNK",FALSE())))</f>
        <v>1</v>
      </c>
      <c r="AJ29" s="52" t="b">
        <f>IF(OR(AND((cs!$B$33&gt;=ns!AJ$79),(cs!$B$33&lt;=ns!AJ$80)),cs!$B$33=""),TRUE(),IF(OR(AND((cs!$B$33&gt;=ns!AJ$78),(cs!$B$33&lt;ns!AJ$79)),AND((cs!$B$33&lt;=ns!AJ$81),(cs!$B$33&gt;ns!AJ$80))),"RARE",IF(AND(ISBLANK(ns!AJ$78),ISBLANK(ns!AJ$79),ISBLANK(ns!AJ$80),ISBLANK(ns!AJ$81)),"UNK",FALSE())))</f>
        <v>1</v>
      </c>
      <c r="AK29" s="52" t="b">
        <f>IF(OR(AND((cs!$B$33&gt;=ns!AK$79),(cs!$B$33&lt;=ns!AK$80)),cs!$B$33=""),TRUE(),IF(OR(AND((cs!$B$33&gt;=ns!AK$78),(cs!$B$33&lt;ns!AK$79)),AND((cs!$B$33&lt;=ns!AK$81),(cs!$B$33&gt;ns!AK$80))),"RARE",IF(AND(ISBLANK(ns!AK$78),ISBLANK(ns!AK$79),ISBLANK(ns!AK$80),ISBLANK(ns!AK$81)),"UNK",FALSE())))</f>
        <v>1</v>
      </c>
      <c r="AL29" s="52" t="b">
        <f>IF(OR(AND((cs!$B$33&gt;=ns!AL$79),(cs!$B$33&lt;=ns!AL$80)),cs!$B$33=""),TRUE(),IF(OR(AND((cs!$B$33&gt;=ns!AL$78),(cs!$B$33&lt;ns!AL$79)),AND((cs!$B$33&lt;=ns!AL$81),(cs!$B$33&gt;ns!AL$80))),"RARE",IF(AND(ISBLANK(ns!AL$78),ISBLANK(ns!AL$79),ISBLANK(ns!AL$80),ISBLANK(ns!AL$81)),"UNK",FALSE())))</f>
        <v>1</v>
      </c>
      <c r="AM29" s="52" t="b">
        <f>IF(OR(AND((cs!$B$33&gt;=ns!AM$79),(cs!$B$33&lt;=ns!AM$80)),cs!$B$33=""),TRUE(),IF(OR(AND((cs!$B$33&gt;=ns!AM$78),(cs!$B$33&lt;ns!AM$79)),AND((cs!$B$33&lt;=ns!AM$81),(cs!$B$33&gt;ns!AM$80))),"RARE",IF(AND(ISBLANK(ns!AM$78),ISBLANK(ns!AM$79),ISBLANK(ns!AM$80),ISBLANK(ns!AM$81)),"UNK",FALSE())))</f>
        <v>1</v>
      </c>
      <c r="AN29" s="52" t="b">
        <f>IF(OR(AND((cs!$B$33&gt;=ns!AN$79),(cs!$B$33&lt;=ns!AN$80)),cs!$B$33=""),TRUE(),IF(OR(AND((cs!$B$33&gt;=ns!AN$78),(cs!$B$33&lt;ns!AN$79)),AND((cs!$B$33&lt;=ns!AN$81),(cs!$B$33&gt;ns!AN$80))),"RARE",IF(AND(ISBLANK(ns!AN$78),ISBLANK(ns!AN$79),ISBLANK(ns!AN$80),ISBLANK(ns!AN$81)),"UNK",FALSE())))</f>
        <v>1</v>
      </c>
      <c r="AO29" s="52" t="b">
        <f>IF(OR(AND((cs!$B$33&gt;=ns!AO$79),(cs!$B$33&lt;=ns!AO$80)),cs!$B$33=""),TRUE(),IF(OR(AND((cs!$B$33&gt;=ns!AO$78),(cs!$B$33&lt;ns!AO$79)),AND((cs!$B$33&lt;=ns!AO$81),(cs!$B$33&gt;ns!AO$80))),"RARE",IF(AND(ISBLANK(ns!AO$78),ISBLANK(ns!AO$79),ISBLANK(ns!AO$80),ISBLANK(ns!AO$81)),"UNK",FALSE())))</f>
        <v>1</v>
      </c>
      <c r="AP29" s="52" t="b">
        <f>IF(OR(AND((cs!$B$33&gt;=ns!AP$79),(cs!$B$33&lt;=ns!AP$80)),cs!$B$33=""),TRUE(),IF(OR(AND((cs!$B$33&gt;=ns!AP$78),(cs!$B$33&lt;ns!AP$79)),AND((cs!$B$33&lt;=ns!AP$81),(cs!$B$33&gt;ns!AP$80))),"RARE",IF(AND(ISBLANK(ns!AP$78),ISBLANK(ns!AP$79),ISBLANK(ns!AP$80),ISBLANK(ns!AP$81)),"UNK",FALSE())))</f>
        <v>1</v>
      </c>
      <c r="AQ29" s="52" t="b">
        <f>IF(OR(AND((cs!$B$33&gt;=ns!AQ$79),(cs!$B$33&lt;=ns!AQ$80)),cs!$B$33=""),TRUE(),IF(OR(AND((cs!$B$33&gt;=ns!AQ$78),(cs!$B$33&lt;ns!AQ$79)),AND((cs!$B$33&lt;=ns!AQ$81),(cs!$B$33&gt;ns!AQ$80))),"RARE",IF(AND(ISBLANK(ns!AQ$78),ISBLANK(ns!AQ$79),ISBLANK(ns!AQ$80),ISBLANK(ns!AQ$81)),"UNK",FALSE())))</f>
        <v>1</v>
      </c>
      <c r="AR29" s="52" t="b">
        <f>IF(OR(AND((cs!$B$33&gt;=ns!AR$79),(cs!$B$33&lt;=ns!AR$80)),cs!$B$33=""),TRUE(),IF(OR(AND((cs!$B$33&gt;=ns!AR$78),(cs!$B$33&lt;ns!AR$79)),AND((cs!$B$33&lt;=ns!AR$81),(cs!$B$33&gt;ns!AR$80))),"RARE",IF(AND(ISBLANK(ns!AR$78),ISBLANK(ns!AR$79),ISBLANK(ns!AR$80),ISBLANK(ns!AR$81)),"UNK",FALSE())))</f>
        <v>1</v>
      </c>
      <c r="AS29" s="52" t="b">
        <f>IF(OR(AND((cs!$B$33&gt;=ns!AS$79),(cs!$B$33&lt;=ns!AS$80)),cs!$B$33=""),TRUE(),IF(OR(AND((cs!$B$33&gt;=ns!AS$78),(cs!$B$33&lt;ns!AS$79)),AND((cs!$B$33&lt;=ns!AS$81),(cs!$B$33&gt;ns!AS$80))),"RARE",IF(AND(ISBLANK(ns!AS$78),ISBLANK(ns!AS$79),ISBLANK(ns!AS$80),ISBLANK(ns!AS$81)),"UNK",FALSE())))</f>
        <v>1</v>
      </c>
      <c r="AT29" s="52" t="b">
        <f>IF(OR(AND((cs!$B$33&gt;=ns!AT$79),(cs!$B$33&lt;=ns!AT$80)),cs!$B$33=""),TRUE(),IF(OR(AND((cs!$B$33&gt;=ns!AT$78),(cs!$B$33&lt;ns!AT$79)),AND((cs!$B$33&lt;=ns!AT$81),(cs!$B$33&gt;ns!AT$80))),"RARE",IF(AND(ISBLANK(ns!AT$78),ISBLANK(ns!AT$79),ISBLANK(ns!AT$80),ISBLANK(ns!AT$81)),"UNK",FALSE())))</f>
        <v>1</v>
      </c>
      <c r="AU29" s="52" t="b">
        <f>IF(OR(AND((cs!$B$33&gt;=ns!AU$79),(cs!$B$33&lt;=ns!AU$80)),cs!$B$33=""),TRUE(),IF(OR(AND((cs!$B$33&gt;=ns!AU$78),(cs!$B$33&lt;ns!AU$79)),AND((cs!$B$33&lt;=ns!AU$81),(cs!$B$33&gt;ns!AU$80))),"RARE",IF(AND(ISBLANK(ns!AU$78),ISBLANK(ns!AU$79),ISBLANK(ns!AU$80),ISBLANK(ns!AU$81)),"UNK",FALSE())))</f>
        <v>1</v>
      </c>
      <c r="AV29" s="52" t="b">
        <f>IF(OR(AND((cs!$B$33&gt;=ns!AV$79),(cs!$B$33&lt;=ns!AV$80)),cs!$B$33=""),TRUE(),IF(OR(AND((cs!$B$33&gt;=ns!AV$78),(cs!$B$33&lt;ns!AV$79)),AND((cs!$B$33&lt;=ns!AV$81),(cs!$B$33&gt;ns!AV$80))),"RARE",IF(AND(ISBLANK(ns!AV$78),ISBLANK(ns!AV$79),ISBLANK(ns!AV$80),ISBLANK(ns!AV$81)),"UNK",FALSE())))</f>
        <v>1</v>
      </c>
      <c r="AW29" s="52" t="b">
        <f>IF(OR(AND((cs!$B$33&gt;=ns!AW$79),(cs!$B$33&lt;=ns!AW$80)),cs!$B$33=""),TRUE(),IF(OR(AND((cs!$B$33&gt;=ns!AW$78),(cs!$B$33&lt;ns!AW$79)),AND((cs!$B$33&lt;=ns!AW$81),(cs!$B$33&gt;ns!AW$80))),"RARE",IF(AND(ISBLANK(ns!AW$78),ISBLANK(ns!AW$79),ISBLANK(ns!AW$80),ISBLANK(ns!AW$81)),"UNK",FALSE())))</f>
        <v>1</v>
      </c>
      <c r="AX29" s="52" t="b">
        <f>IF(OR(AND((cs!$B$33&gt;=ns!AX$79),(cs!$B$33&lt;=ns!AX$80)),cs!$B$33=""),TRUE(),IF(OR(AND((cs!$B$33&gt;=ns!AX$78),(cs!$B$33&lt;ns!AX$79)),AND((cs!$B$33&lt;=ns!AX$81),(cs!$B$33&gt;ns!AX$80))),"RARE",IF(AND(ISBLANK(ns!AX$78),ISBLANK(ns!AX$79),ISBLANK(ns!AX$80),ISBLANK(ns!AX$81)),"UNK",FALSE())))</f>
        <v>1</v>
      </c>
      <c r="AY29" s="52" t="b">
        <f>IF(OR(AND((cs!$B$33&gt;=ns!AY$79),(cs!$B$33&lt;=ns!AY$80)),cs!$B$33=""),TRUE(),IF(OR(AND((cs!$B$33&gt;=ns!AY$78),(cs!$B$33&lt;ns!AY$79)),AND((cs!$B$33&lt;=ns!AY$81),(cs!$B$33&gt;ns!AY$80))),"RARE",IF(AND(ISBLANK(ns!AY$78),ISBLANK(ns!AY$79),ISBLANK(ns!AY$80),ISBLANK(ns!AY$81)),"UNK",FALSE())))</f>
        <v>1</v>
      </c>
      <c r="AZ29" s="52" t="b">
        <f>IF(OR(AND((cs!$B$33&gt;=ns!AZ$79),(cs!$B$33&lt;=ns!AZ$80)),cs!$B$33=""),TRUE(),IF(OR(AND((cs!$B$33&gt;=ns!AZ$78),(cs!$B$33&lt;ns!AZ$79)),AND((cs!$B$33&lt;=ns!AZ$81),(cs!$B$33&gt;ns!AZ$80))),"RARE",IF(AND(ISBLANK(ns!AZ$78),ISBLANK(ns!AZ$79),ISBLANK(ns!AZ$80),ISBLANK(ns!AZ$81)),"UNK",FALSE())))</f>
        <v>1</v>
      </c>
      <c r="BA29" s="52" t="b">
        <f>IF(OR(AND((cs!$B$33&gt;=ns!BA$79),(cs!$B$33&lt;=ns!BA$80)),cs!$B$33=""),TRUE(),IF(OR(AND((cs!$B$33&gt;=ns!BA$78),(cs!$B$33&lt;ns!BA$79)),AND((cs!$B$33&lt;=ns!BA$81),(cs!$B$33&gt;ns!BA$80))),"RARE",IF(AND(ISBLANK(ns!BA$78),ISBLANK(ns!BA$79),ISBLANK(ns!BA$80),ISBLANK(ns!BA$81)),"UNK",FALSE())))</f>
        <v>1</v>
      </c>
      <c r="BB29" s="52" t="b">
        <f>IF(OR(AND((cs!$B$33&gt;=ns!BB$79),(cs!$B$33&lt;=ns!BB$80)),cs!$B$33=""),TRUE(),IF(OR(AND((cs!$B$33&gt;=ns!BB$78),(cs!$B$33&lt;ns!BB$79)),AND((cs!$B$33&lt;=ns!BB$81),(cs!$B$33&gt;ns!BB$80))),"RARE",IF(AND(ISBLANK(ns!BB$78),ISBLANK(ns!BB$79),ISBLANK(ns!BB$80),ISBLANK(ns!BB$81)),"UNK",FALSE())))</f>
        <v>1</v>
      </c>
      <c r="BC29" s="52" t="b">
        <f>IF(OR(AND((cs!$B$33&gt;=ns!BC$79),(cs!$B$33&lt;=ns!BC$80)),cs!$B$33=""),TRUE(),IF(OR(AND((cs!$B$33&gt;=ns!BC$78),(cs!$B$33&lt;ns!BC$79)),AND((cs!$B$33&lt;=ns!BC$81),(cs!$B$33&gt;ns!BC$80))),"RARE",IF(AND(ISBLANK(ns!BC$78),ISBLANK(ns!BC$79),ISBLANK(ns!BC$80),ISBLANK(ns!BC$81)),"UNK",FALSE())))</f>
        <v>1</v>
      </c>
      <c r="BD29" s="52" t="b">
        <f>IF(OR(AND((cs!$B$33&gt;=ns!BD$79),(cs!$B$33&lt;=ns!BD$80)),cs!$B$33=""),TRUE(),IF(OR(AND((cs!$B$33&gt;=ns!BD$78),(cs!$B$33&lt;ns!BD$79)),AND((cs!$B$33&lt;=ns!BD$81),(cs!$B$33&gt;ns!BD$80))),"RARE",IF(AND(ISBLANK(ns!BD$78),ISBLANK(ns!BD$79),ISBLANK(ns!BD$80),ISBLANK(ns!BD$81)),"UNK",FALSE())))</f>
        <v>1</v>
      </c>
      <c r="BE29" s="52" t="b">
        <f>IF(OR(AND((cs!$B$33&gt;=ns!BE$79),(cs!$B$33&lt;=ns!BE$80)),cs!$B$33=""),TRUE(),IF(OR(AND((cs!$B$33&gt;=ns!BE$78),(cs!$B$33&lt;ns!BE$79)),AND((cs!$B$33&lt;=ns!BE$81),(cs!$B$33&gt;ns!BE$80))),"RARE",IF(AND(ISBLANK(ns!BE$78),ISBLANK(ns!BE$79),ISBLANK(ns!BE$80),ISBLANK(ns!BE$81)),"UNK",FALSE())))</f>
        <v>1</v>
      </c>
      <c r="BF29" s="52" t="b">
        <f>IF(OR(AND((cs!$B$33&gt;=ns!BF$79),(cs!$B$33&lt;=ns!BF$80)),cs!$B$33=""),TRUE(),IF(OR(AND((cs!$B$33&gt;=ns!BF$78),(cs!$B$33&lt;ns!BF$79)),AND((cs!$B$33&lt;=ns!BF$81),(cs!$B$33&gt;ns!BF$80))),"RARE",IF(AND(ISBLANK(ns!BF$78),ISBLANK(ns!BF$79),ISBLANK(ns!BF$80),ISBLANK(ns!BF$81)),"UNK",FALSE())))</f>
        <v>1</v>
      </c>
      <c r="BG29" s="52" t="b">
        <f>IF(OR(AND((cs!$B$33&gt;=ns!BG$79),(cs!$B$33&lt;=ns!BG$80)),cs!$B$33=""),TRUE(),IF(OR(AND((cs!$B$33&gt;=ns!BG$78),(cs!$B$33&lt;ns!BG$79)),AND((cs!$B$33&lt;=ns!BG$81),(cs!$B$33&gt;ns!BG$80))),"RARE",IF(AND(ISBLANK(ns!BG$78),ISBLANK(ns!BG$79),ISBLANK(ns!BG$80),ISBLANK(ns!BG$81)),"UNK",FALSE())))</f>
        <v>1</v>
      </c>
      <c r="BH29" s="52" t="b">
        <f>IF(OR(AND((cs!$B$33&gt;=ns!BH$79),(cs!$B$33&lt;=ns!BH$80)),cs!$B$33=""),TRUE(),IF(OR(AND((cs!$B$33&gt;=ns!BH$78),(cs!$B$33&lt;ns!BH$79)),AND((cs!$B$33&lt;=ns!BH$81),(cs!$B$33&gt;ns!BH$80))),"RARE",IF(AND(ISBLANK(ns!BH$78),ISBLANK(ns!BH$79),ISBLANK(ns!BH$80),ISBLANK(ns!BH$81)),"UNK",FALSE())))</f>
        <v>1</v>
      </c>
      <c r="BI29" s="52" t="b">
        <f>IF(OR(AND((cs!$B$33&gt;=ns!BI$79),(cs!$B$33&lt;=ns!BI$80)),cs!$B$33=""),TRUE(),IF(OR(AND((cs!$B$33&gt;=ns!BI$78),(cs!$B$33&lt;ns!BI$79)),AND((cs!$B$33&lt;=ns!BI$81),(cs!$B$33&gt;ns!BI$80))),"RARE",IF(AND(ISBLANK(ns!BI$78),ISBLANK(ns!BI$79),ISBLANK(ns!BI$80),ISBLANK(ns!BI$81)),"UNK",FALSE())))</f>
        <v>1</v>
      </c>
      <c r="BJ29" s="52" t="b">
        <f>IF(OR(AND((cs!$B$33&gt;=ns!BJ$79),(cs!$B$33&lt;=ns!BJ$80)),cs!$B$33=""),TRUE(),IF(OR(AND((cs!$B$33&gt;=ns!BJ$78),(cs!$B$33&lt;ns!BJ$79)),AND((cs!$B$33&lt;=ns!BJ$81),(cs!$B$33&gt;ns!BJ$80))),"RARE",IF(AND(ISBLANK(ns!BJ$78),ISBLANK(ns!BJ$79),ISBLANK(ns!BJ$80),ISBLANK(ns!BJ$81)),"UNK",FALSE())))</f>
        <v>1</v>
      </c>
      <c r="BK29" s="52" t="b">
        <f>IF(OR(AND((cs!$B$33&gt;=ns!BK$79),(cs!$B$33&lt;=ns!BK$80)),cs!$B$33=""),TRUE(),IF(OR(AND((cs!$B$33&gt;=ns!BK$78),(cs!$B$33&lt;ns!BK$79)),AND((cs!$B$33&lt;=ns!BK$81),(cs!$B$33&gt;ns!BK$80))),"RARE",IF(AND(ISBLANK(ns!BK$78),ISBLANK(ns!BK$79),ISBLANK(ns!BK$80),ISBLANK(ns!BK$81)),"UNK",FALSE())))</f>
        <v>1</v>
      </c>
    </row>
    <row r="30" spans="1:63" x14ac:dyDescent="0.2">
      <c r="A30" t="s">
        <v>968</v>
      </c>
      <c r="B30" s="52" t="b">
        <f>IF(OR(EXACT(cs!$B$34,ns!B$82),EXACT(cs!$B$34,ns!B$83),EXACT(cs!$B$34,ns!B$84),cs!$B$34=""),TRUE(),IF(OR(EXACT(cs!$B$34,LEFT(ns!B$82 &amp; " ",1)),EXACT(cs!$B$34,LEFT(ns!B$83 &amp; " ", 1)),EXACT(cs!$B$34,LEFT(ns!B$84 &amp; " ",1))),"RARE",IF(AND(ISBLANK(ns!B$82),ISBLANK(ns!B$83),ISBLANK(ns!B$84)),"UNK",FALSE())))</f>
        <v>1</v>
      </c>
      <c r="C30" s="52" t="b">
        <f>IF(OR(EXACT(cs!$B$34,ns!C$82),EXACT(cs!$B$34,ns!C$83),EXACT(cs!$B$34,ns!C$84),cs!$B$34=""),TRUE(),IF(OR(EXACT(cs!$B$34,LEFT(ns!C$82 &amp; " ",1)),EXACT(cs!$B$34,LEFT(ns!C$83 &amp; " ", 1)),EXACT(cs!$B$34,LEFT(ns!C$84 &amp; " ",1))),"RARE",IF(AND(ISBLANK(ns!C$82),ISBLANK(ns!C$83),ISBLANK(ns!C$84)),"UNK",FALSE())))</f>
        <v>1</v>
      </c>
      <c r="D30" s="52" t="b">
        <f>IF(OR(EXACT(cs!$B$34,ns!D$82),EXACT(cs!$B$34,ns!D$83),EXACT(cs!$B$34,ns!D$84),cs!$B$34=""),TRUE(),IF(OR(EXACT(cs!$B$34,LEFT(ns!D$82 &amp; " ",1)),EXACT(cs!$B$34,LEFT(ns!D$83 &amp; " ", 1)),EXACT(cs!$B$34,LEFT(ns!D$84 &amp; " ",1))),"RARE",IF(AND(ISBLANK(ns!D$82),ISBLANK(ns!D$83),ISBLANK(ns!D$84)),"UNK",FALSE())))</f>
        <v>1</v>
      </c>
      <c r="E30" s="52" t="b">
        <f>IF(OR(EXACT(cs!$B$34,ns!E$82),EXACT(cs!$B$34,ns!E$83),EXACT(cs!$B$34,ns!E$84),cs!$B$34=""),TRUE(),IF(OR(EXACT(cs!$B$34,LEFT(ns!E$82 &amp; " ",1)),EXACT(cs!$B$34,LEFT(ns!E$83 &amp; " ", 1)),EXACT(cs!$B$34,LEFT(ns!E$84 &amp; " ",1))),"RARE",IF(AND(ISBLANK(ns!E$82),ISBLANK(ns!E$83),ISBLANK(ns!E$84)),"UNK",FALSE())))</f>
        <v>1</v>
      </c>
      <c r="F30" s="52" t="b">
        <f>IF(OR(EXACT(cs!$B$34,ns!F$82),EXACT(cs!$B$34,ns!F$83),EXACT(cs!$B$34,ns!F$84),cs!$B$34=""),TRUE(),IF(OR(EXACT(cs!$B$34,LEFT(ns!F$82 &amp; " ",1)),EXACT(cs!$B$34,LEFT(ns!F$83 &amp; " ", 1)),EXACT(cs!$B$34,LEFT(ns!F$84 &amp; " ",1))),"RARE",IF(AND(ISBLANK(ns!F$82),ISBLANK(ns!F$83),ISBLANK(ns!F$84)),"UNK",FALSE())))</f>
        <v>1</v>
      </c>
      <c r="G30" s="52" t="b">
        <f>IF(OR(EXACT(cs!$B$34,ns!G$82),EXACT(cs!$B$34,ns!G$83),EXACT(cs!$B$34,ns!G$84),cs!$B$34=""),TRUE(),IF(OR(EXACT(cs!$B$34,LEFT(ns!G$82 &amp; " ",1)),EXACT(cs!$B$34,LEFT(ns!G$83 &amp; " ", 1)),EXACT(cs!$B$34,LEFT(ns!G$84 &amp; " ",1))),"RARE",IF(AND(ISBLANK(ns!G$82),ISBLANK(ns!G$83),ISBLANK(ns!G$84)),"UNK",FALSE())))</f>
        <v>1</v>
      </c>
      <c r="H30" s="52" t="b">
        <f>IF(OR(EXACT(cs!$B$34,ns!H$82),EXACT(cs!$B$34,ns!H$83),EXACT(cs!$B$34,ns!H$84),cs!$B$34=""),TRUE(),IF(OR(EXACT(cs!$B$34,LEFT(ns!H$82 &amp; " ",1)),EXACT(cs!$B$34,LEFT(ns!H$83 &amp; " ", 1)),EXACT(cs!$B$34,LEFT(ns!H$84 &amp; " ",1))),"RARE",IF(AND(ISBLANK(ns!H$82),ISBLANK(ns!H$83),ISBLANK(ns!H$84)),"UNK",FALSE())))</f>
        <v>1</v>
      </c>
      <c r="I30" s="52" t="b">
        <f>IF(OR(EXACT(cs!$B$34,ns!I$82),EXACT(cs!$B$34,ns!I$83),EXACT(cs!$B$34,ns!I$84),cs!$B$34=""),TRUE(),IF(OR(EXACT(cs!$B$34,LEFT(ns!I$82 &amp; " ",1)),EXACT(cs!$B$34,LEFT(ns!I$83 &amp; " ", 1)),EXACT(cs!$B$34,LEFT(ns!I$84 &amp; " ",1))),"RARE",IF(AND(ISBLANK(ns!I$82),ISBLANK(ns!I$83),ISBLANK(ns!I$84)),"UNK",FALSE())))</f>
        <v>1</v>
      </c>
      <c r="J30" s="52" t="b">
        <f>IF(OR(EXACT(cs!$B$34,ns!J$82),EXACT(cs!$B$34,ns!J$83),EXACT(cs!$B$34,ns!J$84),cs!$B$34=""),TRUE(),IF(OR(EXACT(cs!$B$34,LEFT(ns!J$82 &amp; " ",1)),EXACT(cs!$B$34,LEFT(ns!J$83 &amp; " ", 1)),EXACT(cs!$B$34,LEFT(ns!J$84 &amp; " ",1))),"RARE",IF(AND(ISBLANK(ns!J$82),ISBLANK(ns!J$83),ISBLANK(ns!J$84)),"UNK",FALSE())))</f>
        <v>1</v>
      </c>
      <c r="K30" s="52" t="b">
        <f>IF(OR(EXACT(cs!$B$34,ns!K$82),EXACT(cs!$B$34,ns!K$83),EXACT(cs!$B$34,ns!K$84),cs!$B$34=""),TRUE(),IF(OR(EXACT(cs!$B$34,LEFT(ns!K$82 &amp; " ",1)),EXACT(cs!$B$34,LEFT(ns!K$83 &amp; " ", 1)),EXACT(cs!$B$34,LEFT(ns!K$84 &amp; " ",1))),"RARE",IF(AND(ISBLANK(ns!K$82),ISBLANK(ns!K$83),ISBLANK(ns!K$84)),"UNK",FALSE())))</f>
        <v>1</v>
      </c>
      <c r="L30" s="52" t="b">
        <f>IF(OR(EXACT(cs!$B$34,ns!L$82),EXACT(cs!$B$34,ns!L$83),EXACT(cs!$B$34,ns!L$84),cs!$B$34=""),TRUE(),IF(OR(EXACT(cs!$B$34,LEFT(ns!L$82 &amp; " ",1)),EXACT(cs!$B$34,LEFT(ns!L$83 &amp; " ", 1)),EXACT(cs!$B$34,LEFT(ns!L$84 &amp; " ",1))),"RARE",IF(AND(ISBLANK(ns!L$82),ISBLANK(ns!L$83),ISBLANK(ns!L$84)),"UNK",FALSE())))</f>
        <v>1</v>
      </c>
      <c r="M30" s="52" t="b">
        <f>IF(OR(EXACT(cs!$B$34,ns!M$82),EXACT(cs!$B$34,ns!M$83),EXACT(cs!$B$34,ns!M$84),cs!$B$34=""),TRUE(),IF(OR(EXACT(cs!$B$34,LEFT(ns!M$82 &amp; " ",1)),EXACT(cs!$B$34,LEFT(ns!M$83 &amp; " ", 1)),EXACT(cs!$B$34,LEFT(ns!M$84 &amp; " ",1))),"RARE",IF(AND(ISBLANK(ns!M$82),ISBLANK(ns!M$83),ISBLANK(ns!M$84)),"UNK",FALSE())))</f>
        <v>1</v>
      </c>
      <c r="N30" s="52" t="b">
        <f>IF(OR(EXACT(cs!$B$34,ns!N$82),EXACT(cs!$B$34,ns!N$83),EXACT(cs!$B$34,ns!N$84),cs!$B$34=""),TRUE(),IF(OR(EXACT(cs!$B$34,LEFT(ns!N$82 &amp; " ",1)),EXACT(cs!$B$34,LEFT(ns!N$83 &amp; " ", 1)),EXACT(cs!$B$34,LEFT(ns!N$84 &amp; " ",1))),"RARE",IF(AND(ISBLANK(ns!N$82),ISBLANK(ns!N$83),ISBLANK(ns!N$84)),"UNK",FALSE())))</f>
        <v>1</v>
      </c>
      <c r="O30" s="52" t="b">
        <f>IF(OR(EXACT(cs!$B$34,ns!O$82),EXACT(cs!$B$34,ns!O$83),EXACT(cs!$B$34,ns!O$84),cs!$B$34=""),TRUE(),IF(OR(EXACT(cs!$B$34,LEFT(ns!O$82 &amp; " ",1)),EXACT(cs!$B$34,LEFT(ns!O$83 &amp; " ", 1)),EXACT(cs!$B$34,LEFT(ns!O$84 &amp; " ",1))),"RARE",IF(AND(ISBLANK(ns!O$82),ISBLANK(ns!O$83),ISBLANK(ns!O$84)),"UNK",FALSE())))</f>
        <v>1</v>
      </c>
      <c r="P30" s="52" t="b">
        <f>IF(OR(EXACT(cs!$B$34,ns!P$82),EXACT(cs!$B$34,ns!P$83),EXACT(cs!$B$34,ns!P$84),cs!$B$34=""),TRUE(),IF(OR(EXACT(cs!$B$34,LEFT(ns!P$82 &amp; " ",1)),EXACT(cs!$B$34,LEFT(ns!P$83 &amp; " ", 1)),EXACT(cs!$B$34,LEFT(ns!P$84 &amp; " ",1))),"RARE",IF(AND(ISBLANK(ns!P$82),ISBLANK(ns!P$83),ISBLANK(ns!P$84)),"UNK",FALSE())))</f>
        <v>1</v>
      </c>
      <c r="Q30" s="52" t="b">
        <f>IF(OR(EXACT(cs!$B$34,ns!Q$82),EXACT(cs!$B$34,ns!Q$83),EXACT(cs!$B$34,ns!Q$84),cs!$B$34=""),TRUE(),IF(OR(EXACT(cs!$B$34,LEFT(ns!Q$82 &amp; " ",1)),EXACT(cs!$B$34,LEFT(ns!Q$83 &amp; " ", 1)),EXACT(cs!$B$34,LEFT(ns!Q$84 &amp; " ",1))),"RARE",IF(AND(ISBLANK(ns!Q$82),ISBLANK(ns!Q$83),ISBLANK(ns!Q$84)),"UNK",FALSE())))</f>
        <v>1</v>
      </c>
      <c r="R30" s="52" t="b">
        <f>IF(OR(EXACT(cs!$B$34,ns!R$82),EXACT(cs!$B$34,ns!R$83),EXACT(cs!$B$34,ns!R$84),cs!$B$34=""),TRUE(),IF(OR(EXACT(cs!$B$34,LEFT(ns!R$82 &amp; " ",1)),EXACT(cs!$B$34,LEFT(ns!R$83 &amp; " ", 1)),EXACT(cs!$B$34,LEFT(ns!R$84 &amp; " ",1))),"RARE",IF(AND(ISBLANK(ns!R$82),ISBLANK(ns!R$83),ISBLANK(ns!R$84)),"UNK",FALSE())))</f>
        <v>1</v>
      </c>
      <c r="S30" s="52" t="b">
        <f>IF(OR(EXACT(cs!$B$34,ns!S$82),EXACT(cs!$B$34,ns!S$83),EXACT(cs!$B$34,ns!S$84),cs!$B$34=""),TRUE(),IF(OR(EXACT(cs!$B$34,LEFT(ns!S$82 &amp; " ",1)),EXACT(cs!$B$34,LEFT(ns!S$83 &amp; " ", 1)),EXACT(cs!$B$34,LEFT(ns!S$84 &amp; " ",1))),"RARE",IF(AND(ISBLANK(ns!S$82),ISBLANK(ns!S$83),ISBLANK(ns!S$84)),"UNK",FALSE())))</f>
        <v>1</v>
      </c>
      <c r="T30" s="52" t="b">
        <f>IF(OR(EXACT(cs!$B$34,ns!T$82),EXACT(cs!$B$34,ns!T$83),EXACT(cs!$B$34,ns!T$84),cs!$B$34=""),TRUE(),IF(OR(EXACT(cs!$B$34,LEFT(ns!T$82 &amp; " ",1)),EXACT(cs!$B$34,LEFT(ns!T$83 &amp; " ", 1)),EXACT(cs!$B$34,LEFT(ns!T$84 &amp; " ",1))),"RARE",IF(AND(ISBLANK(ns!T$82),ISBLANK(ns!T$83),ISBLANK(ns!T$84)),"UNK",FALSE())))</f>
        <v>1</v>
      </c>
      <c r="U30" s="52" t="b">
        <f>IF(OR(EXACT(cs!$B$34,ns!U$82),EXACT(cs!$B$34,ns!U$83),EXACT(cs!$B$34,ns!U$84),cs!$B$34=""),TRUE(),IF(OR(EXACT(cs!$B$34,LEFT(ns!U$82 &amp; " ",1)),EXACT(cs!$B$34,LEFT(ns!U$83 &amp; " ", 1)),EXACT(cs!$B$34,LEFT(ns!U$84 &amp; " ",1))),"RARE",IF(AND(ISBLANK(ns!U$82),ISBLANK(ns!U$83),ISBLANK(ns!U$84)),"UNK",FALSE())))</f>
        <v>1</v>
      </c>
      <c r="V30" s="52" t="b">
        <f>IF(OR(EXACT(cs!$B$34,ns!V$82),EXACT(cs!$B$34,ns!V$83),EXACT(cs!$B$34,ns!V$84),cs!$B$34=""),TRUE(),IF(OR(EXACT(cs!$B$34,LEFT(ns!V$82 &amp; " ",1)),EXACT(cs!$B$34,LEFT(ns!V$83 &amp; " ", 1)),EXACT(cs!$B$34,LEFT(ns!V$84 &amp; " ",1))),"RARE",IF(AND(ISBLANK(ns!V$82),ISBLANK(ns!V$83),ISBLANK(ns!V$84)),"UNK",FALSE())))</f>
        <v>1</v>
      </c>
      <c r="W30" s="52" t="b">
        <f>IF(OR(EXACT(cs!$B$34,ns!W$82),EXACT(cs!$B$34,ns!W$83),EXACT(cs!$B$34,ns!W$84),cs!$B$34=""),TRUE(),IF(OR(EXACT(cs!$B$34,LEFT(ns!W$82 &amp; " ",1)),EXACT(cs!$B$34,LEFT(ns!W$83 &amp; " ", 1)),EXACT(cs!$B$34,LEFT(ns!W$84 &amp; " ",1))),"RARE",IF(AND(ISBLANK(ns!W$82),ISBLANK(ns!W$83),ISBLANK(ns!W$84)),"UNK",FALSE())))</f>
        <v>1</v>
      </c>
      <c r="X30" s="52" t="b">
        <f>IF(OR(EXACT(cs!$B$34,ns!X$82),EXACT(cs!$B$34,ns!X$83),EXACT(cs!$B$34,ns!X$84),cs!$B$34=""),TRUE(),IF(OR(EXACT(cs!$B$34,LEFT(ns!X$82 &amp; " ",1)),EXACT(cs!$B$34,LEFT(ns!X$83 &amp; " ", 1)),EXACT(cs!$B$34,LEFT(ns!X$84 &amp; " ",1))),"RARE",IF(AND(ISBLANK(ns!X$82),ISBLANK(ns!X$83),ISBLANK(ns!X$84)),"UNK",FALSE())))</f>
        <v>1</v>
      </c>
      <c r="Y30" s="52" t="b">
        <f>IF(OR(EXACT(cs!$B$34,ns!Y$82),EXACT(cs!$B$34,ns!Y$83),EXACT(cs!$B$34,ns!Y$84),cs!$B$34=""),TRUE(),IF(OR(EXACT(cs!$B$34,LEFT(ns!Y$82 &amp; " ",1)),EXACT(cs!$B$34,LEFT(ns!Y$83 &amp; " ", 1)),EXACT(cs!$B$34,LEFT(ns!Y$84 &amp; " ",1))),"RARE",IF(AND(ISBLANK(ns!Y$82),ISBLANK(ns!Y$83),ISBLANK(ns!Y$84)),"UNK",FALSE())))</f>
        <v>1</v>
      </c>
      <c r="Z30" s="52" t="b">
        <f>IF(OR(EXACT(cs!$B$34,ns!Z$82),EXACT(cs!$B$34,ns!Z$83),EXACT(cs!$B$34,ns!Z$84),cs!$B$34=""),TRUE(),IF(OR(EXACT(cs!$B$34,LEFT(ns!Z$82 &amp; " ",1)),EXACT(cs!$B$34,LEFT(ns!Z$83 &amp; " ", 1)),EXACT(cs!$B$34,LEFT(ns!Z$84 &amp; " ",1))),"RARE",IF(AND(ISBLANK(ns!Z$82),ISBLANK(ns!Z$83),ISBLANK(ns!Z$84)),"UNK",FALSE())))</f>
        <v>1</v>
      </c>
      <c r="AA30" s="52" t="b">
        <f>IF(OR(EXACT(cs!$B$34,ns!AA$82),EXACT(cs!$B$34,ns!AA$83),EXACT(cs!$B$34,ns!AA$84),cs!$B$34=""),TRUE(),IF(OR(EXACT(cs!$B$34,LEFT(ns!AA$82 &amp; " ",1)),EXACT(cs!$B$34,LEFT(ns!AA$83 &amp; " ", 1)),EXACT(cs!$B$34,LEFT(ns!AA$84 &amp; " ",1))),"RARE",IF(AND(ISBLANK(ns!AA$82),ISBLANK(ns!AA$83),ISBLANK(ns!AA$84)),"UNK",FALSE())))</f>
        <v>1</v>
      </c>
      <c r="AB30" s="52" t="b">
        <f>IF(OR(EXACT(cs!$B$34,ns!AB$82),EXACT(cs!$B$34,ns!AB$83),EXACT(cs!$B$34,ns!AB$84),cs!$B$34=""),TRUE(),IF(OR(EXACT(cs!$B$34,LEFT(ns!AB$82 &amp; " ",1)),EXACT(cs!$B$34,LEFT(ns!AB$83 &amp; " ", 1)),EXACT(cs!$B$34,LEFT(ns!AB$84 &amp; " ",1))),"RARE",IF(AND(ISBLANK(ns!AB$82),ISBLANK(ns!AB$83),ISBLANK(ns!AB$84)),"UNK",FALSE())))</f>
        <v>1</v>
      </c>
      <c r="AC30" s="52" t="b">
        <f>IF(OR(EXACT(cs!$B$34,ns!AC$82),EXACT(cs!$B$34,ns!AC$83),EXACT(cs!$B$34,ns!AC$84),cs!$B$34=""),TRUE(),IF(OR(EXACT(cs!$B$34,LEFT(ns!AC$82 &amp; " ",1)),EXACT(cs!$B$34,LEFT(ns!AC$83 &amp; " ", 1)),EXACT(cs!$B$34,LEFT(ns!AC$84 &amp; " ",1))),"RARE",IF(AND(ISBLANK(ns!AC$82),ISBLANK(ns!AC$83),ISBLANK(ns!AC$84)),"UNK",FALSE())))</f>
        <v>1</v>
      </c>
      <c r="AD30" s="52" t="b">
        <f>IF(OR(EXACT(cs!$B$34,ns!AD$82),EXACT(cs!$B$34,ns!AD$83),EXACT(cs!$B$34,ns!AD$84),cs!$B$34=""),TRUE(),IF(OR(EXACT(cs!$B$34,LEFT(ns!AD$82 &amp; " ",1)),EXACT(cs!$B$34,LEFT(ns!AD$83 &amp; " ", 1)),EXACT(cs!$B$34,LEFT(ns!AD$84 &amp; " ",1))),"RARE",IF(AND(ISBLANK(ns!AD$82),ISBLANK(ns!AD$83),ISBLANK(ns!AD$84)),"UNK",FALSE())))</f>
        <v>1</v>
      </c>
      <c r="AE30" s="52" t="b">
        <f>IF(OR(EXACT(cs!$B$34,ns!AE$82),EXACT(cs!$B$34,ns!AE$83),EXACT(cs!$B$34,ns!AE$84),cs!$B$34=""),TRUE(),IF(OR(EXACT(cs!$B$34,LEFT(ns!AE$82 &amp; " ",1)),EXACT(cs!$B$34,LEFT(ns!AE$83 &amp; " ", 1)),EXACT(cs!$B$34,LEFT(ns!AE$84 &amp; " ",1))),"RARE",IF(AND(ISBLANK(ns!AE$82),ISBLANK(ns!AE$83),ISBLANK(ns!AE$84)),"UNK",FALSE())))</f>
        <v>1</v>
      </c>
      <c r="AF30" s="52" t="b">
        <f>IF(OR(EXACT(cs!$B$34,ns!AF$82),EXACT(cs!$B$34,ns!AF$83),EXACT(cs!$B$34,ns!AF$84),cs!$B$34=""),TRUE(),IF(OR(EXACT(cs!$B$34,LEFT(ns!AF$82 &amp; " ",1)),EXACT(cs!$B$34,LEFT(ns!AF$83 &amp; " ", 1)),EXACT(cs!$B$34,LEFT(ns!AF$84 &amp; " ",1))),"RARE",IF(AND(ISBLANK(ns!AF$82),ISBLANK(ns!AF$83),ISBLANK(ns!AF$84)),"UNK",FALSE())))</f>
        <v>1</v>
      </c>
      <c r="AG30" s="52" t="b">
        <f>IF(OR(EXACT(cs!$B$34,ns!AG$82),EXACT(cs!$B$34,ns!AG$83),EXACT(cs!$B$34,ns!AG$84),cs!$B$34=""),TRUE(),IF(OR(EXACT(cs!$B$34,LEFT(ns!AG$82 &amp; " ",1)),EXACT(cs!$B$34,LEFT(ns!AG$83 &amp; " ", 1)),EXACT(cs!$B$34,LEFT(ns!AG$84 &amp; " ",1))),"RARE",IF(AND(ISBLANK(ns!AG$82),ISBLANK(ns!AG$83),ISBLANK(ns!AG$84)),"UNK",FALSE())))</f>
        <v>1</v>
      </c>
      <c r="AH30" s="52" t="b">
        <f>IF(OR(EXACT(cs!$B$34,ns!AH$82),EXACT(cs!$B$34,ns!AH$83),EXACT(cs!$B$34,ns!AH$84),cs!$B$34=""),TRUE(),IF(OR(EXACT(cs!$B$34,LEFT(ns!AH$82 &amp; " ",1)),EXACT(cs!$B$34,LEFT(ns!AH$83 &amp; " ", 1)),EXACT(cs!$B$34,LEFT(ns!AH$84 &amp; " ",1))),"RARE",IF(AND(ISBLANK(ns!AH$82),ISBLANK(ns!AH$83),ISBLANK(ns!AH$84)),"UNK",FALSE())))</f>
        <v>1</v>
      </c>
      <c r="AI30" s="52" t="b">
        <f>IF(OR(EXACT(cs!$B$34,ns!AI$82),EXACT(cs!$B$34,ns!AI$83),EXACT(cs!$B$34,ns!AI$84),cs!$B$34=""),TRUE(),IF(OR(EXACT(cs!$B$34,LEFT(ns!AI$82 &amp; " ",1)),EXACT(cs!$B$34,LEFT(ns!AI$83 &amp; " ", 1)),EXACT(cs!$B$34,LEFT(ns!AI$84 &amp; " ",1))),"RARE",IF(AND(ISBLANK(ns!AI$82),ISBLANK(ns!AI$83),ISBLANK(ns!AI$84)),"UNK",FALSE())))</f>
        <v>1</v>
      </c>
      <c r="AJ30" s="52" t="b">
        <f>IF(OR(EXACT(cs!$B$34,ns!AJ$82),EXACT(cs!$B$34,ns!AJ$83),EXACT(cs!$B$34,ns!AJ$84),cs!$B$34=""),TRUE(),IF(OR(EXACT(cs!$B$34,LEFT(ns!AJ$82 &amp; " ",1)),EXACT(cs!$B$34,LEFT(ns!AJ$83 &amp; " ", 1)),EXACT(cs!$B$34,LEFT(ns!AJ$84 &amp; " ",1))),"RARE",IF(AND(ISBLANK(ns!AJ$82),ISBLANK(ns!AJ$83),ISBLANK(ns!AJ$84)),"UNK",FALSE())))</f>
        <v>1</v>
      </c>
      <c r="AK30" s="52" t="b">
        <f>IF(OR(EXACT(cs!$B$34,ns!AK$82),EXACT(cs!$B$34,ns!AK$83),EXACT(cs!$B$34,ns!AK$84),cs!$B$34=""),TRUE(),IF(OR(EXACT(cs!$B$34,LEFT(ns!AK$82 &amp; " ",1)),EXACT(cs!$B$34,LEFT(ns!AK$83 &amp; " ", 1)),EXACT(cs!$B$34,LEFT(ns!AK$84 &amp; " ",1))),"RARE",IF(AND(ISBLANK(ns!AK$82),ISBLANK(ns!AK$83),ISBLANK(ns!AK$84)),"UNK",FALSE())))</f>
        <v>1</v>
      </c>
      <c r="AL30" s="52" t="b">
        <f>IF(OR(EXACT(cs!$B$34,ns!AL$82),EXACT(cs!$B$34,ns!AL$83),EXACT(cs!$B$34,ns!AL$84),cs!$B$34=""),TRUE(),IF(OR(EXACT(cs!$B$34,LEFT(ns!AL$82 &amp; " ",1)),EXACT(cs!$B$34,LEFT(ns!AL$83 &amp; " ", 1)),EXACT(cs!$B$34,LEFT(ns!AL$84 &amp; " ",1))),"RARE",IF(AND(ISBLANK(ns!AL$82),ISBLANK(ns!AL$83),ISBLANK(ns!AL$84)),"UNK",FALSE())))</f>
        <v>1</v>
      </c>
      <c r="AM30" s="52" t="b">
        <f>IF(OR(EXACT(cs!$B$34,ns!AM$82),EXACT(cs!$B$34,ns!AM$83),EXACT(cs!$B$34,ns!AM$84),cs!$B$34=""),TRUE(),IF(OR(EXACT(cs!$B$34,LEFT(ns!AM$82 &amp; " ",1)),EXACT(cs!$B$34,LEFT(ns!AM$83 &amp; " ", 1)),EXACT(cs!$B$34,LEFT(ns!AM$84 &amp; " ",1))),"RARE",IF(AND(ISBLANK(ns!AM$82),ISBLANK(ns!AM$83),ISBLANK(ns!AM$84)),"UNK",FALSE())))</f>
        <v>1</v>
      </c>
      <c r="AN30" s="52" t="b">
        <f>IF(OR(EXACT(cs!$B$34,ns!AN$82),EXACT(cs!$B$34,ns!AN$83),EXACT(cs!$B$34,ns!AN$84),cs!$B$34=""),TRUE(),IF(OR(EXACT(cs!$B$34,LEFT(ns!AN$82 &amp; " ",1)),EXACT(cs!$B$34,LEFT(ns!AN$83 &amp; " ", 1)),EXACT(cs!$B$34,LEFT(ns!AN$84 &amp; " ",1))),"RARE",IF(AND(ISBLANK(ns!AN$82),ISBLANK(ns!AN$83),ISBLANK(ns!AN$84)),"UNK",FALSE())))</f>
        <v>1</v>
      </c>
      <c r="AO30" s="52" t="b">
        <f>IF(OR(EXACT(cs!$B$34,ns!AO$82),EXACT(cs!$B$34,ns!AO$83),EXACT(cs!$B$34,ns!AO$84),cs!$B$34=""),TRUE(),IF(OR(EXACT(cs!$B$34,LEFT(ns!AO$82 &amp; " ",1)),EXACT(cs!$B$34,LEFT(ns!AO$83 &amp; " ", 1)),EXACT(cs!$B$34,LEFT(ns!AO$84 &amp; " ",1))),"RARE",IF(AND(ISBLANK(ns!AO$82),ISBLANK(ns!AO$83),ISBLANK(ns!AO$84)),"UNK",FALSE())))</f>
        <v>1</v>
      </c>
      <c r="AP30" s="52" t="b">
        <f>IF(OR(EXACT(cs!$B$34,ns!AP$82),EXACT(cs!$B$34,ns!AP$83),EXACT(cs!$B$34,ns!AP$84),cs!$B$34=""),TRUE(),IF(OR(EXACT(cs!$B$34,LEFT(ns!AP$82 &amp; " ",1)),EXACT(cs!$B$34,LEFT(ns!AP$83 &amp; " ", 1)),EXACT(cs!$B$34,LEFT(ns!AP$84 &amp; " ",1))),"RARE",IF(AND(ISBLANK(ns!AP$82),ISBLANK(ns!AP$83),ISBLANK(ns!AP$84)),"UNK",FALSE())))</f>
        <v>1</v>
      </c>
      <c r="AQ30" s="52" t="b">
        <f>IF(OR(EXACT(cs!$B$34,ns!AQ$82),EXACT(cs!$B$34,ns!AQ$83),EXACT(cs!$B$34,ns!AQ$84),cs!$B$34=""),TRUE(),IF(OR(EXACT(cs!$B$34,LEFT(ns!AQ$82 &amp; " ",1)),EXACT(cs!$B$34,LEFT(ns!AQ$83 &amp; " ", 1)),EXACT(cs!$B$34,LEFT(ns!AQ$84 &amp; " ",1))),"RARE",IF(AND(ISBLANK(ns!AQ$82),ISBLANK(ns!AQ$83),ISBLANK(ns!AQ$84)),"UNK",FALSE())))</f>
        <v>1</v>
      </c>
      <c r="AR30" s="52" t="b">
        <f>IF(OR(EXACT(cs!$B$34,ns!AR$82),EXACT(cs!$B$34,ns!AR$83),EXACT(cs!$B$34,ns!AR$84),cs!$B$34=""),TRUE(),IF(OR(EXACT(cs!$B$34,LEFT(ns!AR$82 &amp; " ",1)),EXACT(cs!$B$34,LEFT(ns!AR$83 &amp; " ", 1)),EXACT(cs!$B$34,LEFT(ns!AR$84 &amp; " ",1))),"RARE",IF(AND(ISBLANK(ns!AR$82),ISBLANK(ns!AR$83),ISBLANK(ns!AR$84)),"UNK",FALSE())))</f>
        <v>1</v>
      </c>
      <c r="AS30" s="52" t="b">
        <f>IF(OR(EXACT(cs!$B$34,ns!AS$82),EXACT(cs!$B$34,ns!AS$83),EXACT(cs!$B$34,ns!AS$84),cs!$B$34=""),TRUE(),IF(OR(EXACT(cs!$B$34,LEFT(ns!AS$82 &amp; " ",1)),EXACT(cs!$B$34,LEFT(ns!AS$83 &amp; " ", 1)),EXACT(cs!$B$34,LEFT(ns!AS$84 &amp; " ",1))),"RARE",IF(AND(ISBLANK(ns!AS$82),ISBLANK(ns!AS$83),ISBLANK(ns!AS$84)),"UNK",FALSE())))</f>
        <v>1</v>
      </c>
      <c r="AT30" s="52" t="b">
        <f>IF(OR(EXACT(cs!$B$34,ns!AT$82),EXACT(cs!$B$34,ns!AT$83),EXACT(cs!$B$34,ns!AT$84),cs!$B$34=""),TRUE(),IF(OR(EXACT(cs!$B$34,LEFT(ns!AT$82 &amp; " ",1)),EXACT(cs!$B$34,LEFT(ns!AT$83 &amp; " ", 1)),EXACT(cs!$B$34,LEFT(ns!AT$84 &amp; " ",1))),"RARE",IF(AND(ISBLANK(ns!AT$82),ISBLANK(ns!AT$83),ISBLANK(ns!AT$84)),"UNK",FALSE())))</f>
        <v>1</v>
      </c>
      <c r="AU30" s="52" t="b">
        <f>IF(OR(EXACT(cs!$B$34,ns!AU$82),EXACT(cs!$B$34,ns!AU$83),EXACT(cs!$B$34,ns!AU$84),cs!$B$34=""),TRUE(),IF(OR(EXACT(cs!$B$34,LEFT(ns!AU$82 &amp; " ",1)),EXACT(cs!$B$34,LEFT(ns!AU$83 &amp; " ", 1)),EXACT(cs!$B$34,LEFT(ns!AU$84 &amp; " ",1))),"RARE",IF(AND(ISBLANK(ns!AU$82),ISBLANK(ns!AU$83),ISBLANK(ns!AU$84)),"UNK",FALSE())))</f>
        <v>1</v>
      </c>
      <c r="AV30" s="52" t="b">
        <f>IF(OR(EXACT(cs!$B$34,ns!AV$82),EXACT(cs!$B$34,ns!AV$83),EXACT(cs!$B$34,ns!AV$84),cs!$B$34=""),TRUE(),IF(OR(EXACT(cs!$B$34,LEFT(ns!AV$82 &amp; " ",1)),EXACT(cs!$B$34,LEFT(ns!AV$83 &amp; " ", 1)),EXACT(cs!$B$34,LEFT(ns!AV$84 &amp; " ",1))),"RARE",IF(AND(ISBLANK(ns!AV$82),ISBLANK(ns!AV$83),ISBLANK(ns!AV$84)),"UNK",FALSE())))</f>
        <v>1</v>
      </c>
      <c r="AW30" s="52" t="b">
        <f>IF(OR(EXACT(cs!$B$34,ns!AW$82),EXACT(cs!$B$34,ns!AW$83),EXACT(cs!$B$34,ns!AW$84),cs!$B$34=""),TRUE(),IF(OR(EXACT(cs!$B$34,LEFT(ns!AW$82 &amp; " ",1)),EXACT(cs!$B$34,LEFT(ns!AW$83 &amp; " ", 1)),EXACT(cs!$B$34,LEFT(ns!AW$84 &amp; " ",1))),"RARE",IF(AND(ISBLANK(ns!AW$82),ISBLANK(ns!AW$83),ISBLANK(ns!AW$84)),"UNK",FALSE())))</f>
        <v>1</v>
      </c>
      <c r="AX30" s="52" t="b">
        <f>IF(OR(EXACT(cs!$B$34,ns!AX$82),EXACT(cs!$B$34,ns!AX$83),EXACT(cs!$B$34,ns!AX$84),cs!$B$34=""),TRUE(),IF(OR(EXACT(cs!$B$34,LEFT(ns!AX$82 &amp; " ",1)),EXACT(cs!$B$34,LEFT(ns!AX$83 &amp; " ", 1)),EXACT(cs!$B$34,LEFT(ns!AX$84 &amp; " ",1))),"RARE",IF(AND(ISBLANK(ns!AX$82),ISBLANK(ns!AX$83),ISBLANK(ns!AX$84)),"UNK",FALSE())))</f>
        <v>1</v>
      </c>
      <c r="AY30" s="52" t="b">
        <f>IF(OR(EXACT(cs!$B$34,ns!AY$82),EXACT(cs!$B$34,ns!AY$83),EXACT(cs!$B$34,ns!AY$84),cs!$B$34=""),TRUE(),IF(OR(EXACT(cs!$B$34,LEFT(ns!AY$82 &amp; " ",1)),EXACT(cs!$B$34,LEFT(ns!AY$83 &amp; " ", 1)),EXACT(cs!$B$34,LEFT(ns!AY$84 &amp; " ",1))),"RARE",IF(AND(ISBLANK(ns!AY$82),ISBLANK(ns!AY$83),ISBLANK(ns!AY$84)),"UNK",FALSE())))</f>
        <v>1</v>
      </c>
      <c r="AZ30" s="52" t="b">
        <f>IF(OR(EXACT(cs!$B$34,ns!AZ$82),EXACT(cs!$B$34,ns!AZ$83),EXACT(cs!$B$34,ns!AZ$84),cs!$B$34=""),TRUE(),IF(OR(EXACT(cs!$B$34,LEFT(ns!AZ$82 &amp; " ",1)),EXACT(cs!$B$34,LEFT(ns!AZ$83 &amp; " ", 1)),EXACT(cs!$B$34,LEFT(ns!AZ$84 &amp; " ",1))),"RARE",IF(AND(ISBLANK(ns!AZ$82),ISBLANK(ns!AZ$83),ISBLANK(ns!AZ$84)),"UNK",FALSE())))</f>
        <v>1</v>
      </c>
      <c r="BA30" s="52" t="b">
        <f>IF(OR(EXACT(cs!$B$34,ns!BA$82),EXACT(cs!$B$34,ns!BA$83),EXACT(cs!$B$34,ns!BA$84),cs!$B$34=""),TRUE(),IF(OR(EXACT(cs!$B$34,LEFT(ns!BA$82 &amp; " ",1)),EXACT(cs!$B$34,LEFT(ns!BA$83 &amp; " ", 1)),EXACT(cs!$B$34,LEFT(ns!BA$84 &amp; " ",1))),"RARE",IF(AND(ISBLANK(ns!BA$82),ISBLANK(ns!BA$83),ISBLANK(ns!BA$84)),"UNK",FALSE())))</f>
        <v>1</v>
      </c>
      <c r="BB30" s="52" t="b">
        <f>IF(OR(EXACT(cs!$B$34,ns!BB$82),EXACT(cs!$B$34,ns!BB$83),EXACT(cs!$B$34,ns!BB$84),cs!$B$34=""),TRUE(),IF(OR(EXACT(cs!$B$34,LEFT(ns!BB$82 &amp; " ",1)),EXACT(cs!$B$34,LEFT(ns!BB$83 &amp; " ", 1)),EXACT(cs!$B$34,LEFT(ns!BB$84 &amp; " ",1))),"RARE",IF(AND(ISBLANK(ns!BB$82),ISBLANK(ns!BB$83),ISBLANK(ns!BB$84)),"UNK",FALSE())))</f>
        <v>1</v>
      </c>
      <c r="BC30" s="52" t="b">
        <f>IF(OR(EXACT(cs!$B$34,ns!BC$82),EXACT(cs!$B$34,ns!BC$83),EXACT(cs!$B$34,ns!BC$84),cs!$B$34=""),TRUE(),IF(OR(EXACT(cs!$B$34,LEFT(ns!BC$82 &amp; " ",1)),EXACT(cs!$B$34,LEFT(ns!BC$83 &amp; " ", 1)),EXACT(cs!$B$34,LEFT(ns!BC$84 &amp; " ",1))),"RARE",IF(AND(ISBLANK(ns!BC$82),ISBLANK(ns!BC$83),ISBLANK(ns!BC$84)),"UNK",FALSE())))</f>
        <v>1</v>
      </c>
      <c r="BD30" s="52" t="b">
        <f>IF(OR(EXACT(cs!$B$34,ns!BD$82),EXACT(cs!$B$34,ns!BD$83),EXACT(cs!$B$34,ns!BD$84),cs!$B$34=""),TRUE(),IF(OR(EXACT(cs!$B$34,LEFT(ns!BD$82 &amp; " ",1)),EXACT(cs!$B$34,LEFT(ns!BD$83 &amp; " ", 1)),EXACT(cs!$B$34,LEFT(ns!BD$84 &amp; " ",1))),"RARE",IF(AND(ISBLANK(ns!BD$82),ISBLANK(ns!BD$83),ISBLANK(ns!BD$84)),"UNK",FALSE())))</f>
        <v>1</v>
      </c>
      <c r="BE30" s="52" t="b">
        <f>IF(OR(EXACT(cs!$B$34,ns!BE$82),EXACT(cs!$B$34,ns!BE$83),EXACT(cs!$B$34,ns!BE$84),cs!$B$34=""),TRUE(),IF(OR(EXACT(cs!$B$34,LEFT(ns!BE$82 &amp; " ",1)),EXACT(cs!$B$34,LEFT(ns!BE$83 &amp; " ", 1)),EXACT(cs!$B$34,LEFT(ns!BE$84 &amp; " ",1))),"RARE",IF(AND(ISBLANK(ns!BE$82),ISBLANK(ns!BE$83),ISBLANK(ns!BE$84)),"UNK",FALSE())))</f>
        <v>1</v>
      </c>
      <c r="BF30" s="52" t="b">
        <f>IF(OR(EXACT(cs!$B$34,ns!BF$82),EXACT(cs!$B$34,ns!BF$83),EXACT(cs!$B$34,ns!BF$84),cs!$B$34=""),TRUE(),IF(OR(EXACT(cs!$B$34,LEFT(ns!BF$82 &amp; " ",1)),EXACT(cs!$B$34,LEFT(ns!BF$83 &amp; " ", 1)),EXACT(cs!$B$34,LEFT(ns!BF$84 &amp; " ",1))),"RARE",IF(AND(ISBLANK(ns!BF$82),ISBLANK(ns!BF$83),ISBLANK(ns!BF$84)),"UNK",FALSE())))</f>
        <v>1</v>
      </c>
      <c r="BG30" s="52" t="b">
        <f>IF(OR(EXACT(cs!$B$34,ns!BG$82),EXACT(cs!$B$34,ns!BG$83),EXACT(cs!$B$34,ns!BG$84),cs!$B$34=""),TRUE(),IF(OR(EXACT(cs!$B$34,LEFT(ns!BG$82 &amp; " ",1)),EXACT(cs!$B$34,LEFT(ns!BG$83 &amp; " ", 1)),EXACT(cs!$B$34,LEFT(ns!BG$84 &amp; " ",1))),"RARE",IF(AND(ISBLANK(ns!BG$82),ISBLANK(ns!BG$83),ISBLANK(ns!BG$84)),"UNK",FALSE())))</f>
        <v>1</v>
      </c>
      <c r="BH30" s="52" t="b">
        <f>IF(OR(EXACT(cs!$B$34,ns!BH$82),EXACT(cs!$B$34,ns!BH$83),EXACT(cs!$B$34,ns!BH$84),cs!$B$34=""),TRUE(),IF(OR(EXACT(cs!$B$34,LEFT(ns!BH$82 &amp; " ",1)),EXACT(cs!$B$34,LEFT(ns!BH$83 &amp; " ", 1)),EXACT(cs!$B$34,LEFT(ns!BH$84 &amp; " ",1))),"RARE",IF(AND(ISBLANK(ns!BH$82),ISBLANK(ns!BH$83),ISBLANK(ns!BH$84)),"UNK",FALSE())))</f>
        <v>1</v>
      </c>
      <c r="BI30" s="52" t="b">
        <f>IF(OR(EXACT(cs!$B$34,ns!BI$82),EXACT(cs!$B$34,ns!BI$83),EXACT(cs!$B$34,ns!BI$84),cs!$B$34=""),TRUE(),IF(OR(EXACT(cs!$B$34,LEFT(ns!BI$82 &amp; " ",1)),EXACT(cs!$B$34,LEFT(ns!BI$83 &amp; " ", 1)),EXACT(cs!$B$34,LEFT(ns!BI$84 &amp; " ",1))),"RARE",IF(AND(ISBLANK(ns!BI$82),ISBLANK(ns!BI$83),ISBLANK(ns!BI$84)),"UNK",FALSE())))</f>
        <v>1</v>
      </c>
      <c r="BJ30" s="52" t="b">
        <f>IF(OR(EXACT(cs!$B$34,ns!BJ$82),EXACT(cs!$B$34,ns!BJ$83),EXACT(cs!$B$34,ns!BJ$84),cs!$B$34=""),TRUE(),IF(OR(EXACT(cs!$B$34,LEFT(ns!BJ$82 &amp; " ",1)),EXACT(cs!$B$34,LEFT(ns!BJ$83 &amp; " ", 1)),EXACT(cs!$B$34,LEFT(ns!BJ$84 &amp; " ",1))),"RARE",IF(AND(ISBLANK(ns!BJ$82),ISBLANK(ns!BJ$83),ISBLANK(ns!BJ$84)),"UNK",FALSE())))</f>
        <v>1</v>
      </c>
      <c r="BK30" s="52" t="b">
        <f>IF(OR(EXACT(cs!$B$34,ns!BK$82),EXACT(cs!$B$34,ns!BK$83),EXACT(cs!$B$34,ns!BK$84),cs!$B$34=""),TRUE(),IF(OR(EXACT(cs!$B$34,LEFT(ns!BK$82 &amp; " ",1)),EXACT(cs!$B$34,LEFT(ns!BK$83 &amp; " ", 1)),EXACT(cs!$B$34,LEFT(ns!BK$84 &amp; " ",1))),"RARE",IF(AND(ISBLANK(ns!BK$82),ISBLANK(ns!BK$83),ISBLANK(ns!BK$84)),"UNK",FALSE())))</f>
        <v>1</v>
      </c>
    </row>
    <row r="31" spans="1:63" x14ac:dyDescent="0.2">
      <c r="A31" t="s">
        <v>969</v>
      </c>
      <c r="B31" s="52" t="b">
        <f>IF(OR(EXACT(cs!$B$35,ns!B$85),EXACT(cs!$B$35,ns!B$86),cs!$B$35=""),TRUE(),IF(OR(EXACT(cs!$B$35,LEFT(ns!B$85 &amp; " ", 1)),EXACT(cs!$B$35,LEFT(ns!B$86 &amp; " ",1))),"RARE",IF(AND(ISBLANK(ns!B$85),ISBLANK(ns!B$86)),"UNK",FALSE())))</f>
        <v>1</v>
      </c>
      <c r="C31" s="52" t="b">
        <f>IF(OR(EXACT(cs!$B$35,ns!C$85),EXACT(cs!$B$35,ns!C$86),cs!$B$35=""),TRUE(),IF(OR(EXACT(cs!$B$35,LEFT(ns!C$85 &amp; " ", 1)),EXACT(cs!$B$35,LEFT(ns!C$86 &amp; " ",1))),"RARE",IF(AND(ISBLANK(ns!C$85),ISBLANK(ns!C$86)),"UNK",FALSE())))</f>
        <v>1</v>
      </c>
      <c r="D31" s="52" t="b">
        <f>IF(OR(EXACT(cs!$B$35,ns!D$85),EXACT(cs!$B$35,ns!D$86),cs!$B$35=""),TRUE(),IF(OR(EXACT(cs!$B$35,LEFT(ns!D$85 &amp; " ", 1)),EXACT(cs!$B$35,LEFT(ns!D$86 &amp; " ",1))),"RARE",IF(AND(ISBLANK(ns!D$85),ISBLANK(ns!D$86)),"UNK",FALSE())))</f>
        <v>1</v>
      </c>
      <c r="E31" s="52" t="b">
        <f>IF(OR(EXACT(cs!$B$35,ns!E$85),EXACT(cs!$B$35,ns!E$86),cs!$B$35=""),TRUE(),IF(OR(EXACT(cs!$B$35,LEFT(ns!E$85 &amp; " ", 1)),EXACT(cs!$B$35,LEFT(ns!E$86 &amp; " ",1))),"RARE",IF(AND(ISBLANK(ns!E$85),ISBLANK(ns!E$86)),"UNK",FALSE())))</f>
        <v>1</v>
      </c>
      <c r="F31" s="52" t="b">
        <f>IF(OR(EXACT(cs!$B$35,ns!F$85),EXACT(cs!$B$35,ns!F$86),cs!$B$35=""),TRUE(),IF(OR(EXACT(cs!$B$35,LEFT(ns!F$85 &amp; " ", 1)),EXACT(cs!$B$35,LEFT(ns!F$86 &amp; " ",1))),"RARE",IF(AND(ISBLANK(ns!F$85),ISBLANK(ns!F$86)),"UNK",FALSE())))</f>
        <v>1</v>
      </c>
      <c r="G31" s="52" t="b">
        <f>IF(OR(EXACT(cs!$B$35,ns!G$85),EXACT(cs!$B$35,ns!G$86),cs!$B$35=""),TRUE(),IF(OR(EXACT(cs!$B$35,LEFT(ns!G$85 &amp; " ", 1)),EXACT(cs!$B$35,LEFT(ns!G$86 &amp; " ",1))),"RARE",IF(AND(ISBLANK(ns!G$85),ISBLANK(ns!G$86)),"UNK",FALSE())))</f>
        <v>1</v>
      </c>
      <c r="H31" s="52" t="b">
        <f>IF(OR(EXACT(cs!$B$35,ns!H$85),EXACT(cs!$B$35,ns!H$86),cs!$B$35=""),TRUE(),IF(OR(EXACT(cs!$B$35,LEFT(ns!H$85 &amp; " ", 1)),EXACT(cs!$B$35,LEFT(ns!H$86 &amp; " ",1))),"RARE",IF(AND(ISBLANK(ns!H$85),ISBLANK(ns!H$86)),"UNK",FALSE())))</f>
        <v>1</v>
      </c>
      <c r="I31" s="52" t="b">
        <f>IF(OR(EXACT(cs!$B$35,ns!I$85),EXACT(cs!$B$35,ns!I$86),cs!$B$35=""),TRUE(),IF(OR(EXACT(cs!$B$35,LEFT(ns!I$85 &amp; " ", 1)),EXACT(cs!$B$35,LEFT(ns!I$86 &amp; " ",1))),"RARE",IF(AND(ISBLANK(ns!I$85),ISBLANK(ns!I$86)),"UNK",FALSE())))</f>
        <v>1</v>
      </c>
      <c r="J31" s="52" t="b">
        <f>IF(OR(EXACT(cs!$B$35,ns!J$85),EXACT(cs!$B$35,ns!J$86),cs!$B$35=""),TRUE(),IF(OR(EXACT(cs!$B$35,LEFT(ns!J$85 &amp; " ", 1)),EXACT(cs!$B$35,LEFT(ns!J$86 &amp; " ",1))),"RARE",IF(AND(ISBLANK(ns!J$85),ISBLANK(ns!J$86)),"UNK",FALSE())))</f>
        <v>1</v>
      </c>
      <c r="K31" s="52" t="b">
        <f>IF(OR(EXACT(cs!$B$35,ns!K$85),EXACT(cs!$B$35,ns!K$86),cs!$B$35=""),TRUE(),IF(OR(EXACT(cs!$B$35,LEFT(ns!K$85 &amp; " ", 1)),EXACT(cs!$B$35,LEFT(ns!K$86 &amp; " ",1))),"RARE",IF(AND(ISBLANK(ns!K$85),ISBLANK(ns!K$86)),"UNK",FALSE())))</f>
        <v>1</v>
      </c>
      <c r="L31" s="52" t="b">
        <f>IF(OR(EXACT(cs!$B$35,ns!L$85),EXACT(cs!$B$35,ns!L$86),cs!$B$35=""),TRUE(),IF(OR(EXACT(cs!$B$35,LEFT(ns!L$85 &amp; " ", 1)),EXACT(cs!$B$35,LEFT(ns!L$86 &amp; " ",1))),"RARE",IF(AND(ISBLANK(ns!L$85),ISBLANK(ns!L$86)),"UNK",FALSE())))</f>
        <v>1</v>
      </c>
      <c r="M31" s="52" t="b">
        <f>IF(OR(EXACT(cs!$B$35,ns!M$85),EXACT(cs!$B$35,ns!M$86),cs!$B$35=""),TRUE(),IF(OR(EXACT(cs!$B$35,LEFT(ns!M$85 &amp; " ", 1)),EXACT(cs!$B$35,LEFT(ns!M$86 &amp; " ",1))),"RARE",IF(AND(ISBLANK(ns!M$85),ISBLANK(ns!M$86)),"UNK",FALSE())))</f>
        <v>1</v>
      </c>
      <c r="N31" s="52" t="b">
        <f>IF(OR(EXACT(cs!$B$35,ns!N$85),EXACT(cs!$B$35,ns!N$86),cs!$B$35=""),TRUE(),IF(OR(EXACT(cs!$B$35,LEFT(ns!N$85 &amp; " ", 1)),EXACT(cs!$B$35,LEFT(ns!N$86 &amp; " ",1))),"RARE",IF(AND(ISBLANK(ns!N$85),ISBLANK(ns!N$86)),"UNK",FALSE())))</f>
        <v>1</v>
      </c>
      <c r="O31" s="52" t="b">
        <f>IF(OR(EXACT(cs!$B$35,ns!O$85),EXACT(cs!$B$35,ns!O$86),cs!$B$35=""),TRUE(),IF(OR(EXACT(cs!$B$35,LEFT(ns!O$85 &amp; " ", 1)),EXACT(cs!$B$35,LEFT(ns!O$86 &amp; " ",1))),"RARE",IF(AND(ISBLANK(ns!O$85),ISBLANK(ns!O$86)),"UNK",FALSE())))</f>
        <v>1</v>
      </c>
      <c r="P31" s="52" t="b">
        <f>IF(OR(EXACT(cs!$B$35,ns!P$85),EXACT(cs!$B$35,ns!P$86),cs!$B$35=""),TRUE(),IF(OR(EXACT(cs!$B$35,LEFT(ns!P$85 &amp; " ", 1)),EXACT(cs!$B$35,LEFT(ns!P$86 &amp; " ",1))),"RARE",IF(AND(ISBLANK(ns!P$85),ISBLANK(ns!P$86)),"UNK",FALSE())))</f>
        <v>1</v>
      </c>
      <c r="Q31" s="52" t="b">
        <f>IF(OR(EXACT(cs!$B$35,ns!Q$85),EXACT(cs!$B$35,ns!Q$86),cs!$B$35=""),TRUE(),IF(OR(EXACT(cs!$B$35,LEFT(ns!Q$85 &amp; " ", 1)),EXACT(cs!$B$35,LEFT(ns!Q$86 &amp; " ",1))),"RARE",IF(AND(ISBLANK(ns!Q$85),ISBLANK(ns!Q$86)),"UNK",FALSE())))</f>
        <v>1</v>
      </c>
      <c r="R31" s="52" t="b">
        <f>IF(OR(EXACT(cs!$B$35,ns!R$85),EXACT(cs!$B$35,ns!R$86),cs!$B$35=""),TRUE(),IF(OR(EXACT(cs!$B$35,LEFT(ns!R$85 &amp; " ", 1)),EXACT(cs!$B$35,LEFT(ns!R$86 &amp; " ",1))),"RARE",IF(AND(ISBLANK(ns!R$85),ISBLANK(ns!R$86)),"UNK",FALSE())))</f>
        <v>1</v>
      </c>
      <c r="S31" s="52" t="b">
        <f>IF(OR(EXACT(cs!$B$35,ns!S$85),EXACT(cs!$B$35,ns!S$86),cs!$B$35=""),TRUE(),IF(OR(EXACT(cs!$B$35,LEFT(ns!S$85 &amp; " ", 1)),EXACT(cs!$B$35,LEFT(ns!S$86 &amp; " ",1))),"RARE",IF(AND(ISBLANK(ns!S$85),ISBLANK(ns!S$86)),"UNK",FALSE())))</f>
        <v>1</v>
      </c>
      <c r="T31" s="52" t="b">
        <f>IF(OR(EXACT(cs!$B$35,ns!T$85),EXACT(cs!$B$35,ns!T$86),cs!$B$35=""),TRUE(),IF(OR(EXACT(cs!$B$35,LEFT(ns!T$85 &amp; " ", 1)),EXACT(cs!$B$35,LEFT(ns!T$86 &amp; " ",1))),"RARE",IF(AND(ISBLANK(ns!T$85),ISBLANK(ns!T$86)),"UNK",FALSE())))</f>
        <v>1</v>
      </c>
      <c r="U31" s="52" t="b">
        <f>IF(OR(EXACT(cs!$B$35,ns!U$85),EXACT(cs!$B$35,ns!U$86),cs!$B$35=""),TRUE(),IF(OR(EXACT(cs!$B$35,LEFT(ns!U$85 &amp; " ", 1)),EXACT(cs!$B$35,LEFT(ns!U$86 &amp; " ",1))),"RARE",IF(AND(ISBLANK(ns!U$85),ISBLANK(ns!U$86)),"UNK",FALSE())))</f>
        <v>1</v>
      </c>
      <c r="V31" s="52" t="b">
        <f>IF(OR(EXACT(cs!$B$35,ns!V$85),EXACT(cs!$B$35,ns!V$86),cs!$B$35=""),TRUE(),IF(OR(EXACT(cs!$B$35,LEFT(ns!V$85 &amp; " ", 1)),EXACT(cs!$B$35,LEFT(ns!V$86 &amp; " ",1))),"RARE",IF(AND(ISBLANK(ns!V$85),ISBLANK(ns!V$86)),"UNK",FALSE())))</f>
        <v>1</v>
      </c>
      <c r="W31" s="52" t="b">
        <f>IF(OR(EXACT(cs!$B$35,ns!W$85),EXACT(cs!$B$35,ns!W$86),cs!$B$35=""),TRUE(),IF(OR(EXACT(cs!$B$35,LEFT(ns!W$85 &amp; " ", 1)),EXACT(cs!$B$35,LEFT(ns!W$86 &amp; " ",1))),"RARE",IF(AND(ISBLANK(ns!W$85),ISBLANK(ns!W$86)),"UNK",FALSE())))</f>
        <v>1</v>
      </c>
      <c r="X31" s="52" t="b">
        <f>IF(OR(EXACT(cs!$B$35,ns!X$85),EXACT(cs!$B$35,ns!X$86),cs!$B$35=""),TRUE(),IF(OR(EXACT(cs!$B$35,LEFT(ns!X$85 &amp; " ", 1)),EXACT(cs!$B$35,LEFT(ns!X$86 &amp; " ",1))),"RARE",IF(AND(ISBLANK(ns!X$85),ISBLANK(ns!X$86)),"UNK",FALSE())))</f>
        <v>1</v>
      </c>
      <c r="Y31" s="52" t="b">
        <f>IF(OR(EXACT(cs!$B$35,ns!Y$85),EXACT(cs!$B$35,ns!Y$86),cs!$B$35=""),TRUE(),IF(OR(EXACT(cs!$B$35,LEFT(ns!Y$85 &amp; " ", 1)),EXACT(cs!$B$35,LEFT(ns!Y$86 &amp; " ",1))),"RARE",IF(AND(ISBLANK(ns!Y$85),ISBLANK(ns!Y$86)),"UNK",FALSE())))</f>
        <v>1</v>
      </c>
      <c r="Z31" s="52" t="b">
        <f>IF(OR(EXACT(cs!$B$35,ns!Z$85),EXACT(cs!$B$35,ns!Z$86),cs!$B$35=""),TRUE(),IF(OR(EXACT(cs!$B$35,LEFT(ns!Z$85 &amp; " ", 1)),EXACT(cs!$B$35,LEFT(ns!Z$86 &amp; " ",1))),"RARE",IF(AND(ISBLANK(ns!Z$85),ISBLANK(ns!Z$86)),"UNK",FALSE())))</f>
        <v>1</v>
      </c>
      <c r="AA31" s="52" t="b">
        <f>IF(OR(EXACT(cs!$B$35,ns!AA$85),EXACT(cs!$B$35,ns!AA$86),cs!$B$35=""),TRUE(),IF(OR(EXACT(cs!$B$35,LEFT(ns!AA$85 &amp; " ", 1)),EXACT(cs!$B$35,LEFT(ns!AA$86 &amp; " ",1))),"RARE",IF(AND(ISBLANK(ns!AA$85),ISBLANK(ns!AA$86)),"UNK",FALSE())))</f>
        <v>1</v>
      </c>
      <c r="AB31" s="52" t="b">
        <f>IF(OR(EXACT(cs!$B$35,ns!AB$85),EXACT(cs!$B$35,ns!AB$86),cs!$B$35=""),TRUE(),IF(OR(EXACT(cs!$B$35,LEFT(ns!AB$85 &amp; " ", 1)),EXACT(cs!$B$35,LEFT(ns!AB$86 &amp; " ",1))),"RARE",IF(AND(ISBLANK(ns!AB$85),ISBLANK(ns!AB$86)),"UNK",FALSE())))</f>
        <v>1</v>
      </c>
      <c r="AC31" s="52" t="b">
        <f>IF(OR(EXACT(cs!$B$35,ns!AC$85),EXACT(cs!$B$35,ns!AC$86),cs!$B$35=""),TRUE(),IF(OR(EXACT(cs!$B$35,LEFT(ns!AC$85 &amp; " ", 1)),EXACT(cs!$B$35,LEFT(ns!AC$86 &amp; " ",1))),"RARE",IF(AND(ISBLANK(ns!AC$85),ISBLANK(ns!AC$86)),"UNK",FALSE())))</f>
        <v>1</v>
      </c>
      <c r="AD31" s="52" t="b">
        <f>IF(OR(EXACT(cs!$B$35,ns!AD$85),EXACT(cs!$B$35,ns!AD$86),cs!$B$35=""),TRUE(),IF(OR(EXACT(cs!$B$35,LEFT(ns!AD$85 &amp; " ", 1)),EXACT(cs!$B$35,LEFT(ns!AD$86 &amp; " ",1))),"RARE",IF(AND(ISBLANK(ns!AD$85),ISBLANK(ns!AD$86)),"UNK",FALSE())))</f>
        <v>1</v>
      </c>
      <c r="AE31" s="52" t="b">
        <f>IF(OR(EXACT(cs!$B$35,ns!AE$85),EXACT(cs!$B$35,ns!AE$86),cs!$B$35=""),TRUE(),IF(OR(EXACT(cs!$B$35,LEFT(ns!AE$85 &amp; " ", 1)),EXACT(cs!$B$35,LEFT(ns!AE$86 &amp; " ",1))),"RARE",IF(AND(ISBLANK(ns!AE$85),ISBLANK(ns!AE$86)),"UNK",FALSE())))</f>
        <v>1</v>
      </c>
      <c r="AF31" s="52" t="b">
        <f>IF(OR(EXACT(cs!$B$35,ns!AF$85),EXACT(cs!$B$35,ns!AF$86),cs!$B$35=""),TRUE(),IF(OR(EXACT(cs!$B$35,LEFT(ns!AF$85 &amp; " ", 1)),EXACT(cs!$B$35,LEFT(ns!AF$86 &amp; " ",1))),"RARE",IF(AND(ISBLANK(ns!AF$85),ISBLANK(ns!AF$86)),"UNK",FALSE())))</f>
        <v>1</v>
      </c>
      <c r="AG31" s="52" t="b">
        <f>IF(OR(EXACT(cs!$B$35,ns!AG$85),EXACT(cs!$B$35,ns!AG$86),cs!$B$35=""),TRUE(),IF(OR(EXACT(cs!$B$35,LEFT(ns!AG$85 &amp; " ", 1)),EXACT(cs!$B$35,LEFT(ns!AG$86 &amp; " ",1))),"RARE",IF(AND(ISBLANK(ns!AG$85),ISBLANK(ns!AG$86)),"UNK",FALSE())))</f>
        <v>1</v>
      </c>
      <c r="AH31" s="52" t="b">
        <f>IF(OR(EXACT(cs!$B$35,ns!AH$85),EXACT(cs!$B$35,ns!AH$86),cs!$B$35=""),TRUE(),IF(OR(EXACT(cs!$B$35,LEFT(ns!AH$85 &amp; " ", 1)),EXACT(cs!$B$35,LEFT(ns!AH$86 &amp; " ",1))),"RARE",IF(AND(ISBLANK(ns!AH$85),ISBLANK(ns!AH$86)),"UNK",FALSE())))</f>
        <v>1</v>
      </c>
      <c r="AI31" s="52" t="b">
        <f>IF(OR(EXACT(cs!$B$35,ns!AI$85),EXACT(cs!$B$35,ns!AI$86),cs!$B$35=""),TRUE(),IF(OR(EXACT(cs!$B$35,LEFT(ns!AI$85 &amp; " ", 1)),EXACT(cs!$B$35,LEFT(ns!AI$86 &amp; " ",1))),"RARE",IF(AND(ISBLANK(ns!AI$85),ISBLANK(ns!AI$86)),"UNK",FALSE())))</f>
        <v>1</v>
      </c>
      <c r="AJ31" s="52" t="b">
        <f>IF(OR(EXACT(cs!$B$35,ns!AJ$85),EXACT(cs!$B$35,ns!AJ$86),cs!$B$35=""),TRUE(),IF(OR(EXACT(cs!$B$35,LEFT(ns!AJ$85 &amp; " ", 1)),EXACT(cs!$B$35,LEFT(ns!AJ$86 &amp; " ",1))),"RARE",IF(AND(ISBLANK(ns!AJ$85),ISBLANK(ns!AJ$86)),"UNK",FALSE())))</f>
        <v>1</v>
      </c>
      <c r="AK31" s="52" t="b">
        <f>IF(OR(EXACT(cs!$B$35,ns!AK$85),EXACT(cs!$B$35,ns!AK$86),cs!$B$35=""),TRUE(),IF(OR(EXACT(cs!$B$35,LEFT(ns!AK$85 &amp; " ", 1)),EXACT(cs!$B$35,LEFT(ns!AK$86 &amp; " ",1))),"RARE",IF(AND(ISBLANK(ns!AK$85),ISBLANK(ns!AK$86)),"UNK",FALSE())))</f>
        <v>1</v>
      </c>
      <c r="AL31" s="52" t="b">
        <f>IF(OR(EXACT(cs!$B$35,ns!AL$85),EXACT(cs!$B$35,ns!AL$86),cs!$B$35=""),TRUE(),IF(OR(EXACT(cs!$B$35,LEFT(ns!AL$85 &amp; " ", 1)),EXACT(cs!$B$35,LEFT(ns!AL$86 &amp; " ",1))),"RARE",IF(AND(ISBLANK(ns!AL$85),ISBLANK(ns!AL$86)),"UNK",FALSE())))</f>
        <v>1</v>
      </c>
      <c r="AM31" s="52" t="b">
        <f>IF(OR(EXACT(cs!$B$35,ns!AM$85),EXACT(cs!$B$35,ns!AM$86),cs!$B$35=""),TRUE(),IF(OR(EXACT(cs!$B$35,LEFT(ns!AM$85 &amp; " ", 1)),EXACT(cs!$B$35,LEFT(ns!AM$86 &amp; " ",1))),"RARE",IF(AND(ISBLANK(ns!AM$85),ISBLANK(ns!AM$86)),"UNK",FALSE())))</f>
        <v>1</v>
      </c>
      <c r="AN31" s="52" t="b">
        <f>IF(OR(EXACT(cs!$B$35,ns!AN$85),EXACT(cs!$B$35,ns!AN$86),cs!$B$35=""),TRUE(),IF(OR(EXACT(cs!$B$35,LEFT(ns!AN$85 &amp; " ", 1)),EXACT(cs!$B$35,LEFT(ns!AN$86 &amp; " ",1))),"RARE",IF(AND(ISBLANK(ns!AN$85),ISBLANK(ns!AN$86)),"UNK",FALSE())))</f>
        <v>1</v>
      </c>
      <c r="AO31" s="52" t="b">
        <f>IF(OR(EXACT(cs!$B$35,ns!AO$85),EXACT(cs!$B$35,ns!AO$86),cs!$B$35=""),TRUE(),IF(OR(EXACT(cs!$B$35,LEFT(ns!AO$85 &amp; " ", 1)),EXACT(cs!$B$35,LEFT(ns!AO$86 &amp; " ",1))),"RARE",IF(AND(ISBLANK(ns!AO$85),ISBLANK(ns!AO$86)),"UNK",FALSE())))</f>
        <v>1</v>
      </c>
      <c r="AP31" s="52" t="b">
        <f>IF(OR(EXACT(cs!$B$35,ns!AP$85),EXACT(cs!$B$35,ns!AP$86),cs!$B$35=""),TRUE(),IF(OR(EXACT(cs!$B$35,LEFT(ns!AP$85 &amp; " ", 1)),EXACT(cs!$B$35,LEFT(ns!AP$86 &amp; " ",1))),"RARE",IF(AND(ISBLANK(ns!AP$85),ISBLANK(ns!AP$86)),"UNK",FALSE())))</f>
        <v>1</v>
      </c>
      <c r="AQ31" s="52" t="b">
        <f>IF(OR(EXACT(cs!$B$35,ns!AQ$85),EXACT(cs!$B$35,ns!AQ$86),cs!$B$35=""),TRUE(),IF(OR(EXACT(cs!$B$35,LEFT(ns!AQ$85 &amp; " ", 1)),EXACT(cs!$B$35,LEFT(ns!AQ$86 &amp; " ",1))),"RARE",IF(AND(ISBLANK(ns!AQ$85),ISBLANK(ns!AQ$86)),"UNK",FALSE())))</f>
        <v>1</v>
      </c>
      <c r="AR31" s="52" t="b">
        <f>IF(OR(EXACT(cs!$B$35,ns!AR$85),EXACT(cs!$B$35,ns!AR$86),cs!$B$35=""),TRUE(),IF(OR(EXACT(cs!$B$35,LEFT(ns!AR$85 &amp; " ", 1)),EXACT(cs!$B$35,LEFT(ns!AR$86 &amp; " ",1))),"RARE",IF(AND(ISBLANK(ns!AR$85),ISBLANK(ns!AR$86)),"UNK",FALSE())))</f>
        <v>1</v>
      </c>
      <c r="AS31" s="52" t="b">
        <f>IF(OR(EXACT(cs!$B$35,ns!AS$85),EXACT(cs!$B$35,ns!AS$86),cs!$B$35=""),TRUE(),IF(OR(EXACT(cs!$B$35,LEFT(ns!AS$85 &amp; " ", 1)),EXACT(cs!$B$35,LEFT(ns!AS$86 &amp; " ",1))),"RARE",IF(AND(ISBLANK(ns!AS$85),ISBLANK(ns!AS$86)),"UNK",FALSE())))</f>
        <v>1</v>
      </c>
      <c r="AT31" s="52" t="b">
        <f>IF(OR(EXACT(cs!$B$35,ns!AT$85),EXACT(cs!$B$35,ns!AT$86),cs!$B$35=""),TRUE(),IF(OR(EXACT(cs!$B$35,LEFT(ns!AT$85 &amp; " ", 1)),EXACT(cs!$B$35,LEFT(ns!AT$86 &amp; " ",1))),"RARE",IF(AND(ISBLANK(ns!AT$85),ISBLANK(ns!AT$86)),"UNK",FALSE())))</f>
        <v>1</v>
      </c>
      <c r="AU31" s="52" t="b">
        <f>IF(OR(EXACT(cs!$B$35,ns!AU$85),EXACT(cs!$B$35,ns!AU$86),cs!$B$35=""),TRUE(),IF(OR(EXACT(cs!$B$35,LEFT(ns!AU$85 &amp; " ", 1)),EXACT(cs!$B$35,LEFT(ns!AU$86 &amp; " ",1))),"RARE",IF(AND(ISBLANK(ns!AU$85),ISBLANK(ns!AU$86)),"UNK",FALSE())))</f>
        <v>1</v>
      </c>
      <c r="AV31" s="52" t="b">
        <f>IF(OR(EXACT(cs!$B$35,ns!AV$85),EXACT(cs!$B$35,ns!AV$86),cs!$B$35=""),TRUE(),IF(OR(EXACT(cs!$B$35,LEFT(ns!AV$85 &amp; " ", 1)),EXACT(cs!$B$35,LEFT(ns!AV$86 &amp; " ",1))),"RARE",IF(AND(ISBLANK(ns!AV$85),ISBLANK(ns!AV$86)),"UNK",FALSE())))</f>
        <v>1</v>
      </c>
      <c r="AW31" s="52" t="b">
        <f>IF(OR(EXACT(cs!$B$35,ns!AW$85),EXACT(cs!$B$35,ns!AW$86),cs!$B$35=""),TRUE(),IF(OR(EXACT(cs!$B$35,LEFT(ns!AW$85 &amp; " ", 1)),EXACT(cs!$B$35,LEFT(ns!AW$86 &amp; " ",1))),"RARE",IF(AND(ISBLANK(ns!AW$85),ISBLANK(ns!AW$86)),"UNK",FALSE())))</f>
        <v>1</v>
      </c>
      <c r="AX31" s="52" t="b">
        <f>IF(OR(EXACT(cs!$B$35,ns!AX$85),EXACT(cs!$B$35,ns!AX$86),cs!$B$35=""),TRUE(),IF(OR(EXACT(cs!$B$35,LEFT(ns!AX$85 &amp; " ", 1)),EXACT(cs!$B$35,LEFT(ns!AX$86 &amp; " ",1))),"RARE",IF(AND(ISBLANK(ns!AX$85),ISBLANK(ns!AX$86)),"UNK",FALSE())))</f>
        <v>1</v>
      </c>
      <c r="AY31" s="52" t="b">
        <f>IF(OR(EXACT(cs!$B$35,ns!AY$85),EXACT(cs!$B$35,ns!AY$86),cs!$B$35=""),TRUE(),IF(OR(EXACT(cs!$B$35,LEFT(ns!AY$85 &amp; " ", 1)),EXACT(cs!$B$35,LEFT(ns!AY$86 &amp; " ",1))),"RARE",IF(AND(ISBLANK(ns!AY$85),ISBLANK(ns!AY$86)),"UNK",FALSE())))</f>
        <v>1</v>
      </c>
      <c r="AZ31" s="52" t="b">
        <f>IF(OR(EXACT(cs!$B$35,ns!AZ$85),EXACT(cs!$B$35,ns!AZ$86),cs!$B$35=""),TRUE(),IF(OR(EXACT(cs!$B$35,LEFT(ns!AZ$85 &amp; " ", 1)),EXACT(cs!$B$35,LEFT(ns!AZ$86 &amp; " ",1))),"RARE",IF(AND(ISBLANK(ns!AZ$85),ISBLANK(ns!AZ$86)),"UNK",FALSE())))</f>
        <v>1</v>
      </c>
      <c r="BA31" s="52" t="b">
        <f>IF(OR(EXACT(cs!$B$35,ns!BA$85),EXACT(cs!$B$35,ns!BA$86),cs!$B$35=""),TRUE(),IF(OR(EXACT(cs!$B$35,LEFT(ns!BA$85 &amp; " ", 1)),EXACT(cs!$B$35,LEFT(ns!BA$86 &amp; " ",1))),"RARE",IF(AND(ISBLANK(ns!BA$85),ISBLANK(ns!BA$86)),"UNK",FALSE())))</f>
        <v>1</v>
      </c>
      <c r="BB31" s="52" t="b">
        <f>IF(OR(EXACT(cs!$B$35,ns!BB$85),EXACT(cs!$B$35,ns!BB$86),cs!$B$35=""),TRUE(),IF(OR(EXACT(cs!$B$35,LEFT(ns!BB$85 &amp; " ", 1)),EXACT(cs!$B$35,LEFT(ns!BB$86 &amp; " ",1))),"RARE",IF(AND(ISBLANK(ns!BB$85),ISBLANK(ns!BB$86)),"UNK",FALSE())))</f>
        <v>1</v>
      </c>
      <c r="BC31" s="52" t="b">
        <f>IF(OR(EXACT(cs!$B$35,ns!BC$85),EXACT(cs!$B$35,ns!BC$86),cs!$B$35=""),TRUE(),IF(OR(EXACT(cs!$B$35,LEFT(ns!BC$85 &amp; " ", 1)),EXACT(cs!$B$35,LEFT(ns!BC$86 &amp; " ",1))),"RARE",IF(AND(ISBLANK(ns!BC$85),ISBLANK(ns!BC$86)),"UNK",FALSE())))</f>
        <v>1</v>
      </c>
      <c r="BD31" s="52" t="b">
        <f>IF(OR(EXACT(cs!$B$35,ns!BD$85),EXACT(cs!$B$35,ns!BD$86),cs!$B$35=""),TRUE(),IF(OR(EXACT(cs!$B$35,LEFT(ns!BD$85 &amp; " ", 1)),EXACT(cs!$B$35,LEFT(ns!BD$86 &amp; " ",1))),"RARE",IF(AND(ISBLANK(ns!BD$85),ISBLANK(ns!BD$86)),"UNK",FALSE())))</f>
        <v>1</v>
      </c>
      <c r="BE31" s="52" t="b">
        <f>IF(OR(EXACT(cs!$B$35,ns!BE$85),EXACT(cs!$B$35,ns!BE$86),cs!$B$35=""),TRUE(),IF(OR(EXACT(cs!$B$35,LEFT(ns!BE$85 &amp; " ", 1)),EXACT(cs!$B$35,LEFT(ns!BE$86 &amp; " ",1))),"RARE",IF(AND(ISBLANK(ns!BE$85),ISBLANK(ns!BE$86)),"UNK",FALSE())))</f>
        <v>1</v>
      </c>
      <c r="BF31" s="52" t="b">
        <f>IF(OR(EXACT(cs!$B$35,ns!BF$85),EXACT(cs!$B$35,ns!BF$86),cs!$B$35=""),TRUE(),IF(OR(EXACT(cs!$B$35,LEFT(ns!BF$85 &amp; " ", 1)),EXACT(cs!$B$35,LEFT(ns!BF$86 &amp; " ",1))),"RARE",IF(AND(ISBLANK(ns!BF$85),ISBLANK(ns!BF$86)),"UNK",FALSE())))</f>
        <v>1</v>
      </c>
      <c r="BG31" s="52" t="b">
        <f>IF(OR(EXACT(cs!$B$35,ns!BG$85),EXACT(cs!$B$35,ns!BG$86),cs!$B$35=""),TRUE(),IF(OR(EXACT(cs!$B$35,LEFT(ns!BG$85 &amp; " ", 1)),EXACT(cs!$B$35,LEFT(ns!BG$86 &amp; " ",1))),"RARE",IF(AND(ISBLANK(ns!BG$85),ISBLANK(ns!BG$86)),"UNK",FALSE())))</f>
        <v>1</v>
      </c>
      <c r="BH31" s="52" t="b">
        <f>IF(OR(EXACT(cs!$B$35,ns!BH$85),EXACT(cs!$B$35,ns!BH$86),cs!$B$35=""),TRUE(),IF(OR(EXACT(cs!$B$35,LEFT(ns!BH$85 &amp; " ", 1)),EXACT(cs!$B$35,LEFT(ns!BH$86 &amp; " ",1))),"RARE",IF(AND(ISBLANK(ns!BH$85),ISBLANK(ns!BH$86)),"UNK",FALSE())))</f>
        <v>1</v>
      </c>
      <c r="BI31" s="52" t="b">
        <f>IF(OR(EXACT(cs!$B$35,ns!BI$85),EXACT(cs!$B$35,ns!BI$86),cs!$B$35=""),TRUE(),IF(OR(EXACT(cs!$B$35,LEFT(ns!BI$85 &amp; " ", 1)),EXACT(cs!$B$35,LEFT(ns!BI$86 &amp; " ",1))),"RARE",IF(AND(ISBLANK(ns!BI$85),ISBLANK(ns!BI$86)),"UNK",FALSE())))</f>
        <v>1</v>
      </c>
      <c r="BJ31" s="52" t="b">
        <f>IF(OR(EXACT(cs!$B$35,ns!BJ$85),EXACT(cs!$B$35,ns!BJ$86),cs!$B$35=""),TRUE(),IF(OR(EXACT(cs!$B$35,LEFT(ns!BJ$85 &amp; " ", 1)),EXACT(cs!$B$35,LEFT(ns!BJ$86 &amp; " ",1))),"RARE",IF(AND(ISBLANK(ns!BJ$85),ISBLANK(ns!BJ$86)),"UNK",FALSE())))</f>
        <v>1</v>
      </c>
      <c r="BK31" s="52" t="b">
        <f>IF(OR(EXACT(cs!$B$35,ns!BK$85),EXACT(cs!$B$35,ns!BK$86),cs!$B$35=""),TRUE(),IF(OR(EXACT(cs!$B$35,LEFT(ns!BK$85 &amp; " ", 1)),EXACT(cs!$B$35,LEFT(ns!BK$86 &amp; " ",1))),"RARE",IF(AND(ISBLANK(ns!BK$85),ISBLANK(ns!BK$86)),"UNK",FALSE())))</f>
        <v>1</v>
      </c>
    </row>
    <row r="32" spans="1:63" x14ac:dyDescent="0.2">
      <c r="A32" t="s">
        <v>971</v>
      </c>
      <c r="B32" s="52" t="b">
        <f>IF(OR(EXACT(cs!$B$36,ns!B$87),EXACT(cs!$B$36,ns!B$88),cs!$B$36=""),TRUE(),IF(OR(EXACT(cs!$B$36,LEFT(ns!B$87 &amp; " ",1)),EXACT(cs!$B$36,LEFT(ns!B$88 &amp; " ",1))),"RARE",IF(AND(ISBLANK(ns!B$87),ISBLANK(ns!B$88)),"UNK",FALSE())))</f>
        <v>1</v>
      </c>
      <c r="C32" s="52" t="b">
        <f>IF(OR(EXACT(cs!$B$36,ns!C$87),EXACT(cs!$B$36,ns!C$88),cs!$B$36=""),TRUE(),IF(OR(EXACT(cs!$B$36,LEFT(ns!C$87 &amp; " ",1)),EXACT(cs!$B$36,LEFT(ns!C$88 &amp; " ",1))),"RARE",IF(AND(ISBLANK(ns!C$87),ISBLANK(ns!C$88)),"UNK",FALSE())))</f>
        <v>1</v>
      </c>
      <c r="D32" s="52" t="b">
        <f>IF(OR(EXACT(cs!$B$36,ns!D$87),EXACT(cs!$B$36,ns!D$88),cs!$B$36=""),TRUE(),IF(OR(EXACT(cs!$B$36,LEFT(ns!D$87 &amp; " ",1)),EXACT(cs!$B$36,LEFT(ns!D$88 &amp; " ",1))),"RARE",IF(AND(ISBLANK(ns!D$87),ISBLANK(ns!D$88)),"UNK",FALSE())))</f>
        <v>1</v>
      </c>
      <c r="E32" s="52" t="b">
        <f>IF(OR(EXACT(cs!$B$36,ns!E$87),EXACT(cs!$B$36,ns!E$88),cs!$B$36=""),TRUE(),IF(OR(EXACT(cs!$B$36,LEFT(ns!E$87 &amp; " ",1)),EXACT(cs!$B$36,LEFT(ns!E$88 &amp; " ",1))),"RARE",IF(AND(ISBLANK(ns!E$87),ISBLANK(ns!E$88)),"UNK",FALSE())))</f>
        <v>1</v>
      </c>
      <c r="F32" s="52" t="b">
        <f>IF(OR(EXACT(cs!$B$36,ns!F$87),EXACT(cs!$B$36,ns!F$88),cs!$B$36=""),TRUE(),IF(OR(EXACT(cs!$B$36,LEFT(ns!F$87 &amp; " ",1)),EXACT(cs!$B$36,LEFT(ns!F$88 &amp; " ",1))),"RARE",IF(AND(ISBLANK(ns!F$87),ISBLANK(ns!F$88)),"UNK",FALSE())))</f>
        <v>1</v>
      </c>
      <c r="G32" s="52" t="b">
        <f>IF(OR(EXACT(cs!$B$36,ns!G$87),EXACT(cs!$B$36,ns!G$88),cs!$B$36=""),TRUE(),IF(OR(EXACT(cs!$B$36,LEFT(ns!G$87 &amp; " ",1)),EXACT(cs!$B$36,LEFT(ns!G$88 &amp; " ",1))),"RARE",IF(AND(ISBLANK(ns!G$87),ISBLANK(ns!G$88)),"UNK",FALSE())))</f>
        <v>1</v>
      </c>
      <c r="H32" s="52" t="b">
        <f>IF(OR(EXACT(cs!$B$36,ns!H$87),EXACT(cs!$B$36,ns!H$88),cs!$B$36=""),TRUE(),IF(OR(EXACT(cs!$B$36,LEFT(ns!H$87 &amp; " ",1)),EXACT(cs!$B$36,LEFT(ns!H$88 &amp; " ",1))),"RARE",IF(AND(ISBLANK(ns!H$87),ISBLANK(ns!H$88)),"UNK",FALSE())))</f>
        <v>1</v>
      </c>
      <c r="I32" s="52" t="b">
        <f>IF(OR(EXACT(cs!$B$36,ns!I$87),EXACT(cs!$B$36,ns!I$88),cs!$B$36=""),TRUE(),IF(OR(EXACT(cs!$B$36,LEFT(ns!I$87 &amp; " ",1)),EXACT(cs!$B$36,LEFT(ns!I$88 &amp; " ",1))),"RARE",IF(AND(ISBLANK(ns!I$87),ISBLANK(ns!I$88)),"UNK",FALSE())))</f>
        <v>1</v>
      </c>
      <c r="J32" s="52" t="b">
        <f>IF(OR(EXACT(cs!$B$36,ns!J$87),EXACT(cs!$B$36,ns!J$88),cs!$B$36=""),TRUE(),IF(OR(EXACT(cs!$B$36,LEFT(ns!J$87 &amp; " ",1)),EXACT(cs!$B$36,LEFT(ns!J$88 &amp; " ",1))),"RARE",IF(AND(ISBLANK(ns!J$87),ISBLANK(ns!J$88)),"UNK",FALSE())))</f>
        <v>1</v>
      </c>
      <c r="K32" s="52" t="b">
        <f>IF(OR(EXACT(cs!$B$36,ns!K$87),EXACT(cs!$B$36,ns!K$88),cs!$B$36=""),TRUE(),IF(OR(EXACT(cs!$B$36,LEFT(ns!K$87 &amp; " ",1)),EXACT(cs!$B$36,LEFT(ns!K$88 &amp; " ",1))),"RARE",IF(AND(ISBLANK(ns!K$87),ISBLANK(ns!K$88)),"UNK",FALSE())))</f>
        <v>1</v>
      </c>
      <c r="L32" s="52" t="b">
        <f>IF(OR(EXACT(cs!$B$36,ns!L$87),EXACT(cs!$B$36,ns!L$88),cs!$B$36=""),TRUE(),IF(OR(EXACT(cs!$B$36,LEFT(ns!L$87 &amp; " ",1)),EXACT(cs!$B$36,LEFT(ns!L$88 &amp; " ",1))),"RARE",IF(AND(ISBLANK(ns!L$87),ISBLANK(ns!L$88)),"UNK",FALSE())))</f>
        <v>1</v>
      </c>
      <c r="M32" s="52" t="b">
        <f>IF(OR(EXACT(cs!$B$36,ns!M$87),EXACT(cs!$B$36,ns!M$88),cs!$B$36=""),TRUE(),IF(OR(EXACT(cs!$B$36,LEFT(ns!M$87 &amp; " ",1)),EXACT(cs!$B$36,LEFT(ns!M$88 &amp; " ",1))),"RARE",IF(AND(ISBLANK(ns!M$87),ISBLANK(ns!M$88)),"UNK",FALSE())))</f>
        <v>1</v>
      </c>
      <c r="N32" s="52" t="b">
        <f>IF(OR(EXACT(cs!$B$36,ns!N$87),EXACT(cs!$B$36,ns!N$88),cs!$B$36=""),TRUE(),IF(OR(EXACT(cs!$B$36,LEFT(ns!N$87 &amp; " ",1)),EXACT(cs!$B$36,LEFT(ns!N$88 &amp; " ",1))),"RARE",IF(AND(ISBLANK(ns!N$87),ISBLANK(ns!N$88)),"UNK",FALSE())))</f>
        <v>1</v>
      </c>
      <c r="O32" s="52" t="b">
        <f>IF(OR(EXACT(cs!$B$36,ns!O$87),EXACT(cs!$B$36,ns!O$88),cs!$B$36=""),TRUE(),IF(OR(EXACT(cs!$B$36,LEFT(ns!O$87 &amp; " ",1)),EXACT(cs!$B$36,LEFT(ns!O$88 &amp; " ",1))),"RARE",IF(AND(ISBLANK(ns!O$87),ISBLANK(ns!O$88)),"UNK",FALSE())))</f>
        <v>1</v>
      </c>
      <c r="P32" s="52" t="b">
        <f>IF(OR(EXACT(cs!$B$36,ns!P$87),EXACT(cs!$B$36,ns!P$88),cs!$B$36=""),TRUE(),IF(OR(EXACT(cs!$B$36,LEFT(ns!P$87 &amp; " ",1)),EXACT(cs!$B$36,LEFT(ns!P$88 &amp; " ",1))),"RARE",IF(AND(ISBLANK(ns!P$87),ISBLANK(ns!P$88)),"UNK",FALSE())))</f>
        <v>1</v>
      </c>
      <c r="Q32" s="52" t="b">
        <f>IF(OR(EXACT(cs!$B$36,ns!Q$87),EXACT(cs!$B$36,ns!Q$88),cs!$B$36=""),TRUE(),IF(OR(EXACT(cs!$B$36,LEFT(ns!Q$87 &amp; " ",1)),EXACT(cs!$B$36,LEFT(ns!Q$88 &amp; " ",1))),"RARE",IF(AND(ISBLANK(ns!Q$87),ISBLANK(ns!Q$88)),"UNK",FALSE())))</f>
        <v>1</v>
      </c>
      <c r="R32" s="52" t="b">
        <f>IF(OR(EXACT(cs!$B$36,ns!R$87),EXACT(cs!$B$36,ns!R$88),cs!$B$36=""),TRUE(),IF(OR(EXACT(cs!$B$36,LEFT(ns!R$87 &amp; " ",1)),EXACT(cs!$B$36,LEFT(ns!R$88 &amp; " ",1))),"RARE",IF(AND(ISBLANK(ns!R$87),ISBLANK(ns!R$88)),"UNK",FALSE())))</f>
        <v>1</v>
      </c>
      <c r="S32" s="52" t="b">
        <f>IF(OR(EXACT(cs!$B$36,ns!S$87),EXACT(cs!$B$36,ns!S$88),cs!$B$36=""),TRUE(),IF(OR(EXACT(cs!$B$36,LEFT(ns!S$87 &amp; " ",1)),EXACT(cs!$B$36,LEFT(ns!S$88 &amp; " ",1))),"RARE",IF(AND(ISBLANK(ns!S$87),ISBLANK(ns!S$88)),"UNK",FALSE())))</f>
        <v>1</v>
      </c>
      <c r="T32" s="52" t="b">
        <f>IF(OR(EXACT(cs!$B$36,ns!T$87),EXACT(cs!$B$36,ns!T$88),cs!$B$36=""),TRUE(),IF(OR(EXACT(cs!$B$36,LEFT(ns!T$87 &amp; " ",1)),EXACT(cs!$B$36,LEFT(ns!T$88 &amp; " ",1))),"RARE",IF(AND(ISBLANK(ns!T$87),ISBLANK(ns!T$88)),"UNK",FALSE())))</f>
        <v>1</v>
      </c>
      <c r="U32" s="52" t="b">
        <f>IF(OR(EXACT(cs!$B$36,ns!U$87),EXACT(cs!$B$36,ns!U$88),cs!$B$36=""),TRUE(),IF(OR(EXACT(cs!$B$36,LEFT(ns!U$87 &amp; " ",1)),EXACT(cs!$B$36,LEFT(ns!U$88 &amp; " ",1))),"RARE",IF(AND(ISBLANK(ns!U$87),ISBLANK(ns!U$88)),"UNK",FALSE())))</f>
        <v>1</v>
      </c>
      <c r="V32" s="52" t="b">
        <f>IF(OR(EXACT(cs!$B$36,ns!V$87),EXACT(cs!$B$36,ns!V$88),cs!$B$36=""),TRUE(),IF(OR(EXACT(cs!$B$36,LEFT(ns!V$87 &amp; " ",1)),EXACT(cs!$B$36,LEFT(ns!V$88 &amp; " ",1))),"RARE",IF(AND(ISBLANK(ns!V$87),ISBLANK(ns!V$88)),"UNK",FALSE())))</f>
        <v>1</v>
      </c>
      <c r="W32" s="52" t="b">
        <f>IF(OR(EXACT(cs!$B$36,ns!W$87),EXACT(cs!$B$36,ns!W$88),cs!$B$36=""),TRUE(),IF(OR(EXACT(cs!$B$36,LEFT(ns!W$87 &amp; " ",1)),EXACT(cs!$B$36,LEFT(ns!W$88 &amp; " ",1))),"RARE",IF(AND(ISBLANK(ns!W$87),ISBLANK(ns!W$88)),"UNK",FALSE())))</f>
        <v>1</v>
      </c>
      <c r="X32" s="52" t="b">
        <f>IF(OR(EXACT(cs!$B$36,ns!X$87),EXACT(cs!$B$36,ns!X$88),cs!$B$36=""),TRUE(),IF(OR(EXACT(cs!$B$36,LEFT(ns!X$87 &amp; " ",1)),EXACT(cs!$B$36,LEFT(ns!X$88 &amp; " ",1))),"RARE",IF(AND(ISBLANK(ns!X$87),ISBLANK(ns!X$88)),"UNK",FALSE())))</f>
        <v>1</v>
      </c>
      <c r="Y32" s="52" t="b">
        <f>IF(OR(EXACT(cs!$B$36,ns!Y$87),EXACT(cs!$B$36,ns!Y$88),cs!$B$36=""),TRUE(),IF(OR(EXACT(cs!$B$36,LEFT(ns!Y$87 &amp; " ",1)),EXACT(cs!$B$36,LEFT(ns!Y$88 &amp; " ",1))),"RARE",IF(AND(ISBLANK(ns!Y$87),ISBLANK(ns!Y$88)),"UNK",FALSE())))</f>
        <v>1</v>
      </c>
      <c r="Z32" s="52" t="b">
        <f>IF(OR(EXACT(cs!$B$36,ns!Z$87),EXACT(cs!$B$36,ns!Z$88),cs!$B$36=""),TRUE(),IF(OR(EXACT(cs!$B$36,LEFT(ns!Z$87 &amp; " ",1)),EXACT(cs!$B$36,LEFT(ns!Z$88 &amp; " ",1))),"RARE",IF(AND(ISBLANK(ns!Z$87),ISBLANK(ns!Z$88)),"UNK",FALSE())))</f>
        <v>1</v>
      </c>
      <c r="AA32" s="52" t="b">
        <f>IF(OR(EXACT(cs!$B$36,ns!AA$87),EXACT(cs!$B$36,ns!AA$88),cs!$B$36=""),TRUE(),IF(OR(EXACT(cs!$B$36,LEFT(ns!AA$87 &amp; " ",1)),EXACT(cs!$B$36,LEFT(ns!AA$88 &amp; " ",1))),"RARE",IF(AND(ISBLANK(ns!AA$87),ISBLANK(ns!AA$88)),"UNK",FALSE())))</f>
        <v>1</v>
      </c>
      <c r="AB32" s="52" t="b">
        <f>IF(OR(EXACT(cs!$B$36,ns!AB$87),EXACT(cs!$B$36,ns!AB$88),cs!$B$36=""),TRUE(),IF(OR(EXACT(cs!$B$36,LEFT(ns!AB$87 &amp; " ",1)),EXACT(cs!$B$36,LEFT(ns!AB$88 &amp; " ",1))),"RARE",IF(AND(ISBLANK(ns!AB$87),ISBLANK(ns!AB$88)),"UNK",FALSE())))</f>
        <v>1</v>
      </c>
      <c r="AC32" s="52" t="b">
        <f>IF(OR(EXACT(cs!$B$36,ns!AC$87),EXACT(cs!$B$36,ns!AC$88),cs!$B$36=""),TRUE(),IF(OR(EXACT(cs!$B$36,LEFT(ns!AC$87 &amp; " ",1)),EXACT(cs!$B$36,LEFT(ns!AC$88 &amp; " ",1))),"RARE",IF(AND(ISBLANK(ns!AC$87),ISBLANK(ns!AC$88)),"UNK",FALSE())))</f>
        <v>1</v>
      </c>
      <c r="AD32" s="52" t="b">
        <f>IF(OR(EXACT(cs!$B$36,ns!AD$87),EXACT(cs!$B$36,ns!AD$88),cs!$B$36=""),TRUE(),IF(OR(EXACT(cs!$B$36,LEFT(ns!AD$87 &amp; " ",1)),EXACT(cs!$B$36,LEFT(ns!AD$88 &amp; " ",1))),"RARE",IF(AND(ISBLANK(ns!AD$87),ISBLANK(ns!AD$88)),"UNK",FALSE())))</f>
        <v>1</v>
      </c>
      <c r="AE32" s="52" t="b">
        <f>IF(OR(EXACT(cs!$B$36,ns!AE$87),EXACT(cs!$B$36,ns!AE$88),cs!$B$36=""),TRUE(),IF(OR(EXACT(cs!$B$36,LEFT(ns!AE$87 &amp; " ",1)),EXACT(cs!$B$36,LEFT(ns!AE$88 &amp; " ",1))),"RARE",IF(AND(ISBLANK(ns!AE$87),ISBLANK(ns!AE$88)),"UNK",FALSE())))</f>
        <v>1</v>
      </c>
      <c r="AF32" s="52" t="b">
        <f>IF(OR(EXACT(cs!$B$36,ns!AF$87),EXACT(cs!$B$36,ns!AF$88),cs!$B$36=""),TRUE(),IF(OR(EXACT(cs!$B$36,LEFT(ns!AF$87 &amp; " ",1)),EXACT(cs!$B$36,LEFT(ns!AF$88 &amp; " ",1))),"RARE",IF(AND(ISBLANK(ns!AF$87),ISBLANK(ns!AF$88)),"UNK",FALSE())))</f>
        <v>1</v>
      </c>
      <c r="AG32" s="52" t="b">
        <f>IF(OR(EXACT(cs!$B$36,ns!AG$87),EXACT(cs!$B$36,ns!AG$88),cs!$B$36=""),TRUE(),IF(OR(EXACT(cs!$B$36,LEFT(ns!AG$87 &amp; " ",1)),EXACT(cs!$B$36,LEFT(ns!AG$88 &amp; " ",1))),"RARE",IF(AND(ISBLANK(ns!AG$87),ISBLANK(ns!AG$88)),"UNK",FALSE())))</f>
        <v>1</v>
      </c>
      <c r="AH32" s="52" t="b">
        <f>IF(OR(EXACT(cs!$B$36,ns!AH$87),EXACT(cs!$B$36,ns!AH$88),cs!$B$36=""),TRUE(),IF(OR(EXACT(cs!$B$36,LEFT(ns!AH$87 &amp; " ",1)),EXACT(cs!$B$36,LEFT(ns!AH$88 &amp; " ",1))),"RARE",IF(AND(ISBLANK(ns!AH$87),ISBLANK(ns!AH$88)),"UNK",FALSE())))</f>
        <v>1</v>
      </c>
      <c r="AI32" s="52" t="b">
        <f>IF(OR(EXACT(cs!$B$36,ns!AI$87),EXACT(cs!$B$36,ns!AI$88),cs!$B$36=""),TRUE(),IF(OR(EXACT(cs!$B$36,LEFT(ns!AI$87 &amp; " ",1)),EXACT(cs!$B$36,LEFT(ns!AI$88 &amp; " ",1))),"RARE",IF(AND(ISBLANK(ns!AI$87),ISBLANK(ns!AI$88)),"UNK",FALSE())))</f>
        <v>1</v>
      </c>
      <c r="AJ32" s="52" t="b">
        <f>IF(OR(EXACT(cs!$B$36,ns!AJ$87),EXACT(cs!$B$36,ns!AJ$88),cs!$B$36=""),TRUE(),IF(OR(EXACT(cs!$B$36,LEFT(ns!AJ$87 &amp; " ",1)),EXACT(cs!$B$36,LEFT(ns!AJ$88 &amp; " ",1))),"RARE",IF(AND(ISBLANK(ns!AJ$87),ISBLANK(ns!AJ$88)),"UNK",FALSE())))</f>
        <v>1</v>
      </c>
      <c r="AK32" s="52" t="b">
        <f>IF(OR(EXACT(cs!$B$36,ns!AK$87),EXACT(cs!$B$36,ns!AK$88),cs!$B$36=""),TRUE(),IF(OR(EXACT(cs!$B$36,LEFT(ns!AK$87 &amp; " ",1)),EXACT(cs!$B$36,LEFT(ns!AK$88 &amp; " ",1))),"RARE",IF(AND(ISBLANK(ns!AK$87),ISBLANK(ns!AK$88)),"UNK",FALSE())))</f>
        <v>1</v>
      </c>
      <c r="AL32" s="52" t="b">
        <f>IF(OR(EXACT(cs!$B$36,ns!AL$87),EXACT(cs!$B$36,ns!AL$88),cs!$B$36=""),TRUE(),IF(OR(EXACT(cs!$B$36,LEFT(ns!AL$87 &amp; " ",1)),EXACT(cs!$B$36,LEFT(ns!AL$88 &amp; " ",1))),"RARE",IF(AND(ISBLANK(ns!AL$87),ISBLANK(ns!AL$88)),"UNK",FALSE())))</f>
        <v>1</v>
      </c>
      <c r="AM32" s="52" t="b">
        <f>IF(OR(EXACT(cs!$B$36,ns!AM$87),EXACT(cs!$B$36,ns!AM$88),cs!$B$36=""),TRUE(),IF(OR(EXACT(cs!$B$36,LEFT(ns!AM$87 &amp; " ",1)),EXACT(cs!$B$36,LEFT(ns!AM$88 &amp; " ",1))),"RARE",IF(AND(ISBLANK(ns!AM$87),ISBLANK(ns!AM$88)),"UNK",FALSE())))</f>
        <v>1</v>
      </c>
      <c r="AN32" s="52" t="b">
        <f>IF(OR(EXACT(cs!$B$36,ns!AN$87),EXACT(cs!$B$36,ns!AN$88),cs!$B$36=""),TRUE(),IF(OR(EXACT(cs!$B$36,LEFT(ns!AN$87 &amp; " ",1)),EXACT(cs!$B$36,LEFT(ns!AN$88 &amp; " ",1))),"RARE",IF(AND(ISBLANK(ns!AN$87),ISBLANK(ns!AN$88)),"UNK",FALSE())))</f>
        <v>1</v>
      </c>
      <c r="AO32" s="52" t="b">
        <f>IF(OR(EXACT(cs!$B$36,ns!AO$87),EXACT(cs!$B$36,ns!AO$88),cs!$B$36=""),TRUE(),IF(OR(EXACT(cs!$B$36,LEFT(ns!AO$87 &amp; " ",1)),EXACT(cs!$B$36,LEFT(ns!AO$88 &amp; " ",1))),"RARE",IF(AND(ISBLANK(ns!AO$87),ISBLANK(ns!AO$88)),"UNK",FALSE())))</f>
        <v>1</v>
      </c>
      <c r="AP32" s="52" t="b">
        <f>IF(OR(EXACT(cs!$B$36,ns!AP$87),EXACT(cs!$B$36,ns!AP$88),cs!$B$36=""),TRUE(),IF(OR(EXACT(cs!$B$36,LEFT(ns!AP$87 &amp; " ",1)),EXACT(cs!$B$36,LEFT(ns!AP$88 &amp; " ",1))),"RARE",IF(AND(ISBLANK(ns!AP$87),ISBLANK(ns!AP$88)),"UNK",FALSE())))</f>
        <v>1</v>
      </c>
      <c r="AQ32" s="52" t="b">
        <f>IF(OR(EXACT(cs!$B$36,ns!AQ$87),EXACT(cs!$B$36,ns!AQ$88),cs!$B$36=""),TRUE(),IF(OR(EXACT(cs!$B$36,LEFT(ns!AQ$87 &amp; " ",1)),EXACT(cs!$B$36,LEFT(ns!AQ$88 &amp; " ",1))),"RARE",IF(AND(ISBLANK(ns!AQ$87),ISBLANK(ns!AQ$88)),"UNK",FALSE())))</f>
        <v>1</v>
      </c>
      <c r="AR32" s="52" t="b">
        <f>IF(OR(EXACT(cs!$B$36,ns!AR$87),EXACT(cs!$B$36,ns!AR$88),cs!$B$36=""),TRUE(),IF(OR(EXACT(cs!$B$36,LEFT(ns!AR$87 &amp; " ",1)),EXACT(cs!$B$36,LEFT(ns!AR$88 &amp; " ",1))),"RARE",IF(AND(ISBLANK(ns!AR$87),ISBLANK(ns!AR$88)),"UNK",FALSE())))</f>
        <v>1</v>
      </c>
      <c r="AS32" s="52" t="b">
        <f>IF(OR(EXACT(cs!$B$36,ns!AS$87),EXACT(cs!$B$36,ns!AS$88),cs!$B$36=""),TRUE(),IF(OR(EXACT(cs!$B$36,LEFT(ns!AS$87 &amp; " ",1)),EXACT(cs!$B$36,LEFT(ns!AS$88 &amp; " ",1))),"RARE",IF(AND(ISBLANK(ns!AS$87),ISBLANK(ns!AS$88)),"UNK",FALSE())))</f>
        <v>1</v>
      </c>
      <c r="AT32" s="52" t="b">
        <f>IF(OR(EXACT(cs!$B$36,ns!AT$87),EXACT(cs!$B$36,ns!AT$88),cs!$B$36=""),TRUE(),IF(OR(EXACT(cs!$B$36,LEFT(ns!AT$87 &amp; " ",1)),EXACT(cs!$B$36,LEFT(ns!AT$88 &amp; " ",1))),"RARE",IF(AND(ISBLANK(ns!AT$87),ISBLANK(ns!AT$88)),"UNK",FALSE())))</f>
        <v>1</v>
      </c>
      <c r="AU32" s="52" t="b">
        <f>IF(OR(EXACT(cs!$B$36,ns!AU$87),EXACT(cs!$B$36,ns!AU$88),cs!$B$36=""),TRUE(),IF(OR(EXACT(cs!$B$36,LEFT(ns!AU$87 &amp; " ",1)),EXACT(cs!$B$36,LEFT(ns!AU$88 &amp; " ",1))),"RARE",IF(AND(ISBLANK(ns!AU$87),ISBLANK(ns!AU$88)),"UNK",FALSE())))</f>
        <v>1</v>
      </c>
      <c r="AV32" s="52" t="b">
        <f>IF(OR(EXACT(cs!$B$36,ns!AV$87),EXACT(cs!$B$36,ns!AV$88),cs!$B$36=""),TRUE(),IF(OR(EXACT(cs!$B$36,LEFT(ns!AV$87 &amp; " ",1)),EXACT(cs!$B$36,LEFT(ns!AV$88 &amp; " ",1))),"RARE",IF(AND(ISBLANK(ns!AV$87),ISBLANK(ns!AV$88)),"UNK",FALSE())))</f>
        <v>1</v>
      </c>
      <c r="AW32" s="52" t="b">
        <f>IF(OR(EXACT(cs!$B$36,ns!AW$87),EXACT(cs!$B$36,ns!AW$88),cs!$B$36=""),TRUE(),IF(OR(EXACT(cs!$B$36,LEFT(ns!AW$87 &amp; " ",1)),EXACT(cs!$B$36,LEFT(ns!AW$88 &amp; " ",1))),"RARE",IF(AND(ISBLANK(ns!AW$87),ISBLANK(ns!AW$88)),"UNK",FALSE())))</f>
        <v>1</v>
      </c>
      <c r="AX32" s="52" t="b">
        <f>IF(OR(EXACT(cs!$B$36,ns!AX$87),EXACT(cs!$B$36,ns!AX$88),cs!$B$36=""),TRUE(),IF(OR(EXACT(cs!$B$36,LEFT(ns!AX$87 &amp; " ",1)),EXACT(cs!$B$36,LEFT(ns!AX$88 &amp; " ",1))),"RARE",IF(AND(ISBLANK(ns!AX$87),ISBLANK(ns!AX$88)),"UNK",FALSE())))</f>
        <v>1</v>
      </c>
      <c r="AY32" s="52" t="b">
        <f>IF(OR(EXACT(cs!$B$36,ns!AY$87),EXACT(cs!$B$36,ns!AY$88),cs!$B$36=""),TRUE(),IF(OR(EXACT(cs!$B$36,LEFT(ns!AY$87 &amp; " ",1)),EXACT(cs!$B$36,LEFT(ns!AY$88 &amp; " ",1))),"RARE",IF(AND(ISBLANK(ns!AY$87),ISBLANK(ns!AY$88)),"UNK",FALSE())))</f>
        <v>1</v>
      </c>
      <c r="AZ32" s="52" t="b">
        <f>IF(OR(EXACT(cs!$B$36,ns!AZ$87),EXACT(cs!$B$36,ns!AZ$88),cs!$B$36=""),TRUE(),IF(OR(EXACT(cs!$B$36,LEFT(ns!AZ$87 &amp; " ",1)),EXACT(cs!$B$36,LEFT(ns!AZ$88 &amp; " ",1))),"RARE",IF(AND(ISBLANK(ns!AZ$87),ISBLANK(ns!AZ$88)),"UNK",FALSE())))</f>
        <v>1</v>
      </c>
      <c r="BA32" s="52" t="b">
        <f>IF(OR(EXACT(cs!$B$36,ns!BA$87),EXACT(cs!$B$36,ns!BA$88),cs!$B$36=""),TRUE(),IF(OR(EXACT(cs!$B$36,LEFT(ns!BA$87 &amp; " ",1)),EXACT(cs!$B$36,LEFT(ns!BA$88 &amp; " ",1))),"RARE",IF(AND(ISBLANK(ns!BA$87),ISBLANK(ns!BA$88)),"UNK",FALSE())))</f>
        <v>1</v>
      </c>
      <c r="BB32" s="52" t="b">
        <f>IF(OR(EXACT(cs!$B$36,ns!BB$87),EXACT(cs!$B$36,ns!BB$88),cs!$B$36=""),TRUE(),IF(OR(EXACT(cs!$B$36,LEFT(ns!BB$87 &amp; " ",1)),EXACT(cs!$B$36,LEFT(ns!BB$88 &amp; " ",1))),"RARE",IF(AND(ISBLANK(ns!BB$87),ISBLANK(ns!BB$88)),"UNK",FALSE())))</f>
        <v>1</v>
      </c>
      <c r="BC32" s="52" t="b">
        <f>IF(OR(EXACT(cs!$B$36,ns!BC$87),EXACT(cs!$B$36,ns!BC$88),cs!$B$36=""),TRUE(),IF(OR(EXACT(cs!$B$36,LEFT(ns!BC$87 &amp; " ",1)),EXACT(cs!$B$36,LEFT(ns!BC$88 &amp; " ",1))),"RARE",IF(AND(ISBLANK(ns!BC$87),ISBLANK(ns!BC$88)),"UNK",FALSE())))</f>
        <v>1</v>
      </c>
      <c r="BD32" s="52" t="b">
        <f>IF(OR(EXACT(cs!$B$36,ns!BD$87),EXACT(cs!$B$36,ns!BD$88),cs!$B$36=""),TRUE(),IF(OR(EXACT(cs!$B$36,LEFT(ns!BD$87 &amp; " ",1)),EXACT(cs!$B$36,LEFT(ns!BD$88 &amp; " ",1))),"RARE",IF(AND(ISBLANK(ns!BD$87),ISBLANK(ns!BD$88)),"UNK",FALSE())))</f>
        <v>1</v>
      </c>
      <c r="BE32" s="52" t="b">
        <f>IF(OR(EXACT(cs!$B$36,ns!BE$87),EXACT(cs!$B$36,ns!BE$88),cs!$B$36=""),TRUE(),IF(OR(EXACT(cs!$B$36,LEFT(ns!BE$87 &amp; " ",1)),EXACT(cs!$B$36,LEFT(ns!BE$88 &amp; " ",1))),"RARE",IF(AND(ISBLANK(ns!BE$87),ISBLANK(ns!BE$88)),"UNK",FALSE())))</f>
        <v>1</v>
      </c>
      <c r="BF32" s="52" t="b">
        <f>IF(OR(EXACT(cs!$B$36,ns!BF$87),EXACT(cs!$B$36,ns!BF$88),cs!$B$36=""),TRUE(),IF(OR(EXACT(cs!$B$36,LEFT(ns!BF$87 &amp; " ",1)),EXACT(cs!$B$36,LEFT(ns!BF$88 &amp; " ",1))),"RARE",IF(AND(ISBLANK(ns!BF$87),ISBLANK(ns!BF$88)),"UNK",FALSE())))</f>
        <v>1</v>
      </c>
      <c r="BG32" s="52" t="b">
        <f>IF(OR(EXACT(cs!$B$36,ns!BG$87),EXACT(cs!$B$36,ns!BG$88),cs!$B$36=""),TRUE(),IF(OR(EXACT(cs!$B$36,LEFT(ns!BG$87 &amp; " ",1)),EXACT(cs!$B$36,LEFT(ns!BG$88 &amp; " ",1))),"RARE",IF(AND(ISBLANK(ns!BG$87),ISBLANK(ns!BG$88)),"UNK",FALSE())))</f>
        <v>1</v>
      </c>
      <c r="BH32" s="52" t="b">
        <f>IF(OR(EXACT(cs!$B$36,ns!BH$87),EXACT(cs!$B$36,ns!BH$88),cs!$B$36=""),TRUE(),IF(OR(EXACT(cs!$B$36,LEFT(ns!BH$87 &amp; " ",1)),EXACT(cs!$B$36,LEFT(ns!BH$88 &amp; " ",1))),"RARE",IF(AND(ISBLANK(ns!BH$87),ISBLANK(ns!BH$88)),"UNK",FALSE())))</f>
        <v>1</v>
      </c>
      <c r="BI32" s="52" t="b">
        <f>IF(OR(EXACT(cs!$B$36,ns!BI$87),EXACT(cs!$B$36,ns!BI$88),cs!$B$36=""),TRUE(),IF(OR(EXACT(cs!$B$36,LEFT(ns!BI$87 &amp; " ",1)),EXACT(cs!$B$36,LEFT(ns!BI$88 &amp; " ",1))),"RARE",IF(AND(ISBLANK(ns!BI$87),ISBLANK(ns!BI$88)),"UNK",FALSE())))</f>
        <v>1</v>
      </c>
      <c r="BJ32" s="52" t="b">
        <f>IF(OR(EXACT(cs!$B$36,ns!BJ$87),EXACT(cs!$B$36,ns!BJ$88),cs!$B$36=""),TRUE(),IF(OR(EXACT(cs!$B$36,LEFT(ns!BJ$87 &amp; " ",1)),EXACT(cs!$B$36,LEFT(ns!BJ$88 &amp; " ",1))),"RARE",IF(AND(ISBLANK(ns!BJ$87),ISBLANK(ns!BJ$88)),"UNK",FALSE())))</f>
        <v>1</v>
      </c>
      <c r="BK32" s="52" t="b">
        <f>IF(OR(EXACT(cs!$B$36,ns!BK$87),EXACT(cs!$B$36,ns!BK$88),cs!$B$36=""),TRUE(),IF(OR(EXACT(cs!$B$36,LEFT(ns!BK$87 &amp; " ",1)),EXACT(cs!$B$36,LEFT(ns!BK$88 &amp; " ",1))),"RARE",IF(AND(ISBLANK(ns!BK$87),ISBLANK(ns!BK$88)),"UNK",FALSE())))</f>
        <v>1</v>
      </c>
    </row>
    <row r="33" spans="1:63" x14ac:dyDescent="0.2">
      <c r="A33" t="s">
        <v>427</v>
      </c>
      <c r="B33" s="52" t="b">
        <f>IF(OR(EXACT(cs!$B$37,ns!B$89),EXACT(cs!$B$37,ns!B$90),cs!$B$37=""),TRUE(),IF(OR(EXACT(cs!$B$37,LEFT(ns!B$89 &amp; " ",1)),EXACT(cs!$B$37,LEFT(ns!B$90 &amp; " ",1))),"RARE",IF(AND(ISBLANK(ns!B$89),ISBLANK(ns!B$90)),"UNK",FALSE())))</f>
        <v>1</v>
      </c>
      <c r="C33" s="52" t="b">
        <f>IF(OR(EXACT(cs!$B$37,ns!C$89),EXACT(cs!$B$37,ns!C$90),cs!$B$37=""),TRUE(),IF(OR(EXACT(cs!$B$37,LEFT(ns!C$89 &amp; " ",1)),EXACT(cs!$B$37,LEFT(ns!C$90 &amp; " ",1))),"RARE",IF(AND(ISBLANK(ns!C$89),ISBLANK(ns!C$90)),"UNK",FALSE())))</f>
        <v>1</v>
      </c>
      <c r="D33" s="52" t="b">
        <f>IF(OR(EXACT(cs!$B$37,ns!D$89),EXACT(cs!$B$37,ns!D$90),cs!$B$37=""),TRUE(),IF(OR(EXACT(cs!$B$37,LEFT(ns!D$89 &amp; " ",1)),EXACT(cs!$B$37,LEFT(ns!D$90 &amp; " ",1))),"RARE",IF(AND(ISBLANK(ns!D$89),ISBLANK(ns!D$90)),"UNK",FALSE())))</f>
        <v>1</v>
      </c>
      <c r="E33" s="52" t="b">
        <f>IF(OR(EXACT(cs!$B$37,ns!E$89),EXACT(cs!$B$37,ns!E$90),cs!$B$37=""),TRUE(),IF(OR(EXACT(cs!$B$37,LEFT(ns!E$89 &amp; " ",1)),EXACT(cs!$B$37,LEFT(ns!E$90 &amp; " ",1))),"RARE",IF(AND(ISBLANK(ns!E$89),ISBLANK(ns!E$90)),"UNK",FALSE())))</f>
        <v>1</v>
      </c>
      <c r="F33" s="52" t="b">
        <f>IF(OR(EXACT(cs!$B$37,ns!F$89),EXACT(cs!$B$37,ns!F$90),cs!$B$37=""),TRUE(),IF(OR(EXACT(cs!$B$37,LEFT(ns!F$89 &amp; " ",1)),EXACT(cs!$B$37,LEFT(ns!F$90 &amp; " ",1))),"RARE",IF(AND(ISBLANK(ns!F$89),ISBLANK(ns!F$90)),"UNK",FALSE())))</f>
        <v>1</v>
      </c>
      <c r="G33" s="52" t="b">
        <f>IF(OR(EXACT(cs!$B$37,ns!G$89),EXACT(cs!$B$37,ns!G$90),cs!$B$37=""),TRUE(),IF(OR(EXACT(cs!$B$37,LEFT(ns!G$89 &amp; " ",1)),EXACT(cs!$B$37,LEFT(ns!G$90 &amp; " ",1))),"RARE",IF(AND(ISBLANK(ns!G$89),ISBLANK(ns!G$90)),"UNK",FALSE())))</f>
        <v>1</v>
      </c>
      <c r="H33" s="52" t="b">
        <f>IF(OR(EXACT(cs!$B$37,ns!H$89),EXACT(cs!$B$37,ns!H$90),cs!$B$37=""),TRUE(),IF(OR(EXACT(cs!$B$37,LEFT(ns!H$89 &amp; " ",1)),EXACT(cs!$B$37,LEFT(ns!H$90 &amp; " ",1))),"RARE",IF(AND(ISBLANK(ns!H$89),ISBLANK(ns!H$90)),"UNK",FALSE())))</f>
        <v>1</v>
      </c>
      <c r="I33" s="52" t="b">
        <f>IF(OR(EXACT(cs!$B$37,ns!I$89),EXACT(cs!$B$37,ns!I$90),cs!$B$37=""),TRUE(),IF(OR(EXACT(cs!$B$37,LEFT(ns!I$89 &amp; " ",1)),EXACT(cs!$B$37,LEFT(ns!I$90 &amp; " ",1))),"RARE",IF(AND(ISBLANK(ns!I$89),ISBLANK(ns!I$90)),"UNK",FALSE())))</f>
        <v>1</v>
      </c>
      <c r="J33" s="52" t="b">
        <f>IF(OR(EXACT(cs!$B$37,ns!J$89),EXACT(cs!$B$37,ns!J$90),cs!$B$37=""),TRUE(),IF(OR(EXACT(cs!$B$37,LEFT(ns!J$89 &amp; " ",1)),EXACT(cs!$B$37,LEFT(ns!J$90 &amp; " ",1))),"RARE",IF(AND(ISBLANK(ns!J$89),ISBLANK(ns!J$90)),"UNK",FALSE())))</f>
        <v>1</v>
      </c>
      <c r="K33" s="52" t="b">
        <f>IF(OR(EXACT(cs!$B$37,ns!K$89),EXACT(cs!$B$37,ns!K$90),cs!$B$37=""),TRUE(),IF(OR(EXACT(cs!$B$37,LEFT(ns!K$89 &amp; " ",1)),EXACT(cs!$B$37,LEFT(ns!K$90 &amp; " ",1))),"RARE",IF(AND(ISBLANK(ns!K$89),ISBLANK(ns!K$90)),"UNK",FALSE())))</f>
        <v>1</v>
      </c>
      <c r="L33" s="52" t="b">
        <f>IF(OR(EXACT(cs!$B$37,ns!L$89),EXACT(cs!$B$37,ns!L$90),cs!$B$37=""),TRUE(),IF(OR(EXACT(cs!$B$37,LEFT(ns!L$89 &amp; " ",1)),EXACT(cs!$B$37,LEFT(ns!L$90 &amp; " ",1))),"RARE",IF(AND(ISBLANK(ns!L$89),ISBLANK(ns!L$90)),"UNK",FALSE())))</f>
        <v>1</v>
      </c>
      <c r="M33" s="52" t="b">
        <f>IF(OR(EXACT(cs!$B$37,ns!M$89),EXACT(cs!$B$37,ns!M$90),cs!$B$37=""),TRUE(),IF(OR(EXACT(cs!$B$37,LEFT(ns!M$89 &amp; " ",1)),EXACT(cs!$B$37,LEFT(ns!M$90 &amp; " ",1))),"RARE",IF(AND(ISBLANK(ns!M$89),ISBLANK(ns!M$90)),"UNK",FALSE())))</f>
        <v>1</v>
      </c>
      <c r="N33" s="52" t="b">
        <f>IF(OR(EXACT(cs!$B$37,ns!N$89),EXACT(cs!$B$37,ns!N$90),cs!$B$37=""),TRUE(),IF(OR(EXACT(cs!$B$37,LEFT(ns!N$89 &amp; " ",1)),EXACT(cs!$B$37,LEFT(ns!N$90 &amp; " ",1))),"RARE",IF(AND(ISBLANK(ns!N$89),ISBLANK(ns!N$90)),"UNK",FALSE())))</f>
        <v>1</v>
      </c>
      <c r="O33" s="52" t="b">
        <f>IF(OR(EXACT(cs!$B$37,ns!O$89),EXACT(cs!$B$37,ns!O$90),cs!$B$37=""),TRUE(),IF(OR(EXACT(cs!$B$37,LEFT(ns!O$89 &amp; " ",1)),EXACT(cs!$B$37,LEFT(ns!O$90 &amp; " ",1))),"RARE",IF(AND(ISBLANK(ns!O$89),ISBLANK(ns!O$90)),"UNK",FALSE())))</f>
        <v>1</v>
      </c>
      <c r="P33" s="52" t="b">
        <f>IF(OR(EXACT(cs!$B$37,ns!P$89),EXACT(cs!$B$37,ns!P$90),cs!$B$37=""),TRUE(),IF(OR(EXACT(cs!$B$37,LEFT(ns!P$89 &amp; " ",1)),EXACT(cs!$B$37,LEFT(ns!P$90 &amp; " ",1))),"RARE",IF(AND(ISBLANK(ns!P$89),ISBLANK(ns!P$90)),"UNK",FALSE())))</f>
        <v>1</v>
      </c>
      <c r="Q33" s="52" t="b">
        <f>IF(OR(EXACT(cs!$B$37,ns!Q$89),EXACT(cs!$B$37,ns!Q$90),cs!$B$37=""),TRUE(),IF(OR(EXACT(cs!$B$37,LEFT(ns!Q$89 &amp; " ",1)),EXACT(cs!$B$37,LEFT(ns!Q$90 &amp; " ",1))),"RARE",IF(AND(ISBLANK(ns!Q$89),ISBLANK(ns!Q$90)),"UNK",FALSE())))</f>
        <v>1</v>
      </c>
      <c r="R33" s="52" t="b">
        <f>IF(OR(EXACT(cs!$B$37,ns!R$89),EXACT(cs!$B$37,ns!R$90),cs!$B$37=""),TRUE(),IF(OR(EXACT(cs!$B$37,LEFT(ns!R$89 &amp; " ",1)),EXACT(cs!$B$37,LEFT(ns!R$90 &amp; " ",1))),"RARE",IF(AND(ISBLANK(ns!R$89),ISBLANK(ns!R$90)),"UNK",FALSE())))</f>
        <v>1</v>
      </c>
      <c r="S33" s="52" t="b">
        <f>IF(OR(EXACT(cs!$B$37,ns!S$89),EXACT(cs!$B$37,ns!S$90),cs!$B$37=""),TRUE(),IF(OR(EXACT(cs!$B$37,LEFT(ns!S$89 &amp; " ",1)),EXACT(cs!$B$37,LEFT(ns!S$90 &amp; " ",1))),"RARE",IF(AND(ISBLANK(ns!S$89),ISBLANK(ns!S$90)),"UNK",FALSE())))</f>
        <v>1</v>
      </c>
      <c r="T33" s="52" t="b">
        <f>IF(OR(EXACT(cs!$B$37,ns!T$89),EXACT(cs!$B$37,ns!T$90),cs!$B$37=""),TRUE(),IF(OR(EXACT(cs!$B$37,LEFT(ns!T$89 &amp; " ",1)),EXACT(cs!$B$37,LEFT(ns!T$90 &amp; " ",1))),"RARE",IF(AND(ISBLANK(ns!T$89),ISBLANK(ns!T$90)),"UNK",FALSE())))</f>
        <v>1</v>
      </c>
      <c r="U33" s="52" t="b">
        <f>IF(OR(EXACT(cs!$B$37,ns!U$89),EXACT(cs!$B$37,ns!U$90),cs!$B$37=""),TRUE(),IF(OR(EXACT(cs!$B$37,LEFT(ns!U$89 &amp; " ",1)),EXACT(cs!$B$37,LEFT(ns!U$90 &amp; " ",1))),"RARE",IF(AND(ISBLANK(ns!U$89),ISBLANK(ns!U$90)),"UNK",FALSE())))</f>
        <v>1</v>
      </c>
      <c r="V33" s="52" t="b">
        <f>IF(OR(EXACT(cs!$B$37,ns!V$89),EXACT(cs!$B$37,ns!V$90),cs!$B$37=""),TRUE(),IF(OR(EXACT(cs!$B$37,LEFT(ns!V$89 &amp; " ",1)),EXACT(cs!$B$37,LEFT(ns!V$90 &amp; " ",1))),"RARE",IF(AND(ISBLANK(ns!V$89),ISBLANK(ns!V$90)),"UNK",FALSE())))</f>
        <v>1</v>
      </c>
      <c r="W33" s="52" t="b">
        <f>IF(OR(EXACT(cs!$B$37,ns!W$89),EXACT(cs!$B$37,ns!W$90),cs!$B$37=""),TRUE(),IF(OR(EXACT(cs!$B$37,LEFT(ns!W$89 &amp; " ",1)),EXACT(cs!$B$37,LEFT(ns!W$90 &amp; " ",1))),"RARE",IF(AND(ISBLANK(ns!W$89),ISBLANK(ns!W$90)),"UNK",FALSE())))</f>
        <v>1</v>
      </c>
      <c r="X33" s="52" t="b">
        <f>IF(OR(EXACT(cs!$B$37,ns!X$89),EXACT(cs!$B$37,ns!X$90),cs!$B$37=""),TRUE(),IF(OR(EXACT(cs!$B$37,LEFT(ns!X$89 &amp; " ",1)),EXACT(cs!$B$37,LEFT(ns!X$90 &amp; " ",1))),"RARE",IF(AND(ISBLANK(ns!X$89),ISBLANK(ns!X$90)),"UNK",FALSE())))</f>
        <v>1</v>
      </c>
      <c r="Y33" s="52" t="b">
        <f>IF(OR(EXACT(cs!$B$37,ns!Y$89),EXACT(cs!$B$37,ns!Y$90),cs!$B$37=""),TRUE(),IF(OR(EXACT(cs!$B$37,LEFT(ns!Y$89 &amp; " ",1)),EXACT(cs!$B$37,LEFT(ns!Y$90 &amp; " ",1))),"RARE",IF(AND(ISBLANK(ns!Y$89),ISBLANK(ns!Y$90)),"UNK",FALSE())))</f>
        <v>1</v>
      </c>
      <c r="Z33" s="52" t="b">
        <f>IF(OR(EXACT(cs!$B$37,ns!Z$89),EXACT(cs!$B$37,ns!Z$90),cs!$B$37=""),TRUE(),IF(OR(EXACT(cs!$B$37,LEFT(ns!Z$89 &amp; " ",1)),EXACT(cs!$B$37,LEFT(ns!Z$90 &amp; " ",1))),"RARE",IF(AND(ISBLANK(ns!Z$89),ISBLANK(ns!Z$90)),"UNK",FALSE())))</f>
        <v>1</v>
      </c>
      <c r="AA33" s="52" t="b">
        <f>IF(OR(EXACT(cs!$B$37,ns!AA$89),EXACT(cs!$B$37,ns!AA$90),cs!$B$37=""),TRUE(),IF(OR(EXACT(cs!$B$37,LEFT(ns!AA$89 &amp; " ",1)),EXACT(cs!$B$37,LEFT(ns!AA$90 &amp; " ",1))),"RARE",IF(AND(ISBLANK(ns!AA$89),ISBLANK(ns!AA$90)),"UNK",FALSE())))</f>
        <v>1</v>
      </c>
      <c r="AB33" s="52" t="b">
        <f>IF(OR(EXACT(cs!$B$37,ns!AB$89),EXACT(cs!$B$37,ns!AB$90),cs!$B$37=""),TRUE(),IF(OR(EXACT(cs!$B$37,LEFT(ns!AB$89 &amp; " ",1)),EXACT(cs!$B$37,LEFT(ns!AB$90 &amp; " ",1))),"RARE",IF(AND(ISBLANK(ns!AB$89),ISBLANK(ns!AB$90)),"UNK",FALSE())))</f>
        <v>1</v>
      </c>
      <c r="AC33" s="52" t="b">
        <f>IF(OR(EXACT(cs!$B$37,ns!AC$89),EXACT(cs!$B$37,ns!AC$90),cs!$B$37=""),TRUE(),IF(OR(EXACT(cs!$B$37,LEFT(ns!AC$89 &amp; " ",1)),EXACT(cs!$B$37,LEFT(ns!AC$90 &amp; " ",1))),"RARE",IF(AND(ISBLANK(ns!AC$89),ISBLANK(ns!AC$90)),"UNK",FALSE())))</f>
        <v>1</v>
      </c>
      <c r="AD33" s="52" t="b">
        <f>IF(OR(EXACT(cs!$B$37,ns!AD$89),EXACT(cs!$B$37,ns!AD$90),cs!$B$37=""),TRUE(),IF(OR(EXACT(cs!$B$37,LEFT(ns!AD$89 &amp; " ",1)),EXACT(cs!$B$37,LEFT(ns!AD$90 &amp; " ",1))),"RARE",IF(AND(ISBLANK(ns!AD$89),ISBLANK(ns!AD$90)),"UNK",FALSE())))</f>
        <v>1</v>
      </c>
      <c r="AE33" s="52" t="b">
        <f>IF(OR(EXACT(cs!$B$37,ns!AE$89),EXACT(cs!$B$37,ns!AE$90),cs!$B$37=""),TRUE(),IF(OR(EXACT(cs!$B$37,LEFT(ns!AE$89 &amp; " ",1)),EXACT(cs!$B$37,LEFT(ns!AE$90 &amp; " ",1))),"RARE",IF(AND(ISBLANK(ns!AE$89),ISBLANK(ns!AE$90)),"UNK",FALSE())))</f>
        <v>1</v>
      </c>
      <c r="AF33" s="52" t="b">
        <f>IF(OR(EXACT(cs!$B$37,ns!AF$89),EXACT(cs!$B$37,ns!AF$90),cs!$B$37=""),TRUE(),IF(OR(EXACT(cs!$B$37,LEFT(ns!AF$89 &amp; " ",1)),EXACT(cs!$B$37,LEFT(ns!AF$90 &amp; " ",1))),"RARE",IF(AND(ISBLANK(ns!AF$89),ISBLANK(ns!AF$90)),"UNK",FALSE())))</f>
        <v>1</v>
      </c>
      <c r="AG33" s="52" t="b">
        <f>IF(OR(EXACT(cs!$B$37,ns!AG$89),EXACT(cs!$B$37,ns!AG$90),cs!$B$37=""),TRUE(),IF(OR(EXACT(cs!$B$37,LEFT(ns!AG$89 &amp; " ",1)),EXACT(cs!$B$37,LEFT(ns!AG$90 &amp; " ",1))),"RARE",IF(AND(ISBLANK(ns!AG$89),ISBLANK(ns!AG$90)),"UNK",FALSE())))</f>
        <v>1</v>
      </c>
      <c r="AH33" s="52" t="b">
        <f>IF(OR(EXACT(cs!$B$37,ns!AH$89),EXACT(cs!$B$37,ns!AH$90),cs!$B$37=""),TRUE(),IF(OR(EXACT(cs!$B$37,LEFT(ns!AH$89 &amp; " ",1)),EXACT(cs!$B$37,LEFT(ns!AH$90 &amp; " ",1))),"RARE",IF(AND(ISBLANK(ns!AH$89),ISBLANK(ns!AH$90)),"UNK",FALSE())))</f>
        <v>1</v>
      </c>
      <c r="AI33" s="52" t="b">
        <f>IF(OR(EXACT(cs!$B$37,ns!AI$89),EXACT(cs!$B$37,ns!AI$90),cs!$B$37=""),TRUE(),IF(OR(EXACT(cs!$B$37,LEFT(ns!AI$89 &amp; " ",1)),EXACT(cs!$B$37,LEFT(ns!AI$90 &amp; " ",1))),"RARE",IF(AND(ISBLANK(ns!AI$89),ISBLANK(ns!AI$90)),"UNK",FALSE())))</f>
        <v>1</v>
      </c>
      <c r="AJ33" s="52" t="b">
        <f>IF(OR(EXACT(cs!$B$37,ns!AJ$89),EXACT(cs!$B$37,ns!AJ$90),cs!$B$37=""),TRUE(),IF(OR(EXACT(cs!$B$37,LEFT(ns!AJ$89 &amp; " ",1)),EXACT(cs!$B$37,LEFT(ns!AJ$90 &amp; " ",1))),"RARE",IF(AND(ISBLANK(ns!AJ$89),ISBLANK(ns!AJ$90)),"UNK",FALSE())))</f>
        <v>1</v>
      </c>
      <c r="AK33" s="52" t="b">
        <f>IF(OR(EXACT(cs!$B$37,ns!AK$89),EXACT(cs!$B$37,ns!AK$90),cs!$B$37=""),TRUE(),IF(OR(EXACT(cs!$B$37,LEFT(ns!AK$89 &amp; " ",1)),EXACT(cs!$B$37,LEFT(ns!AK$90 &amp; " ",1))),"RARE",IF(AND(ISBLANK(ns!AK$89),ISBLANK(ns!AK$90)),"UNK",FALSE())))</f>
        <v>1</v>
      </c>
      <c r="AL33" s="52" t="b">
        <f>IF(OR(EXACT(cs!$B$37,ns!AL$89),EXACT(cs!$B$37,ns!AL$90),cs!$B$37=""),TRUE(),IF(OR(EXACT(cs!$B$37,LEFT(ns!AL$89 &amp; " ",1)),EXACT(cs!$B$37,LEFT(ns!AL$90 &amp; " ",1))),"RARE",IF(AND(ISBLANK(ns!AL$89),ISBLANK(ns!AL$90)),"UNK",FALSE())))</f>
        <v>1</v>
      </c>
      <c r="AM33" s="52" t="b">
        <f>IF(OR(EXACT(cs!$B$37,ns!AM$89),EXACT(cs!$B$37,ns!AM$90),cs!$B$37=""),TRUE(),IF(OR(EXACT(cs!$B$37,LEFT(ns!AM$89 &amp; " ",1)),EXACT(cs!$B$37,LEFT(ns!AM$90 &amp; " ",1))),"RARE",IF(AND(ISBLANK(ns!AM$89),ISBLANK(ns!AM$90)),"UNK",FALSE())))</f>
        <v>1</v>
      </c>
      <c r="AN33" s="52" t="b">
        <f>IF(OR(EXACT(cs!$B$37,ns!AN$89),EXACT(cs!$B$37,ns!AN$90),cs!$B$37=""),TRUE(),IF(OR(EXACT(cs!$B$37,LEFT(ns!AN$89 &amp; " ",1)),EXACT(cs!$B$37,LEFT(ns!AN$90 &amp; " ",1))),"RARE",IF(AND(ISBLANK(ns!AN$89),ISBLANK(ns!AN$90)),"UNK",FALSE())))</f>
        <v>1</v>
      </c>
      <c r="AO33" s="52" t="b">
        <f>IF(OR(EXACT(cs!$B$37,ns!AO$89),EXACT(cs!$B$37,ns!AO$90),cs!$B$37=""),TRUE(),IF(OR(EXACT(cs!$B$37,LEFT(ns!AO$89 &amp; " ",1)),EXACT(cs!$B$37,LEFT(ns!AO$90 &amp; " ",1))),"RARE",IF(AND(ISBLANK(ns!AO$89),ISBLANK(ns!AO$90)),"UNK",FALSE())))</f>
        <v>1</v>
      </c>
      <c r="AP33" s="52" t="b">
        <f>IF(OR(EXACT(cs!$B$37,ns!AP$89),EXACT(cs!$B$37,ns!AP$90),cs!$B$37=""),TRUE(),IF(OR(EXACT(cs!$B$37,LEFT(ns!AP$89 &amp; " ",1)),EXACT(cs!$B$37,LEFT(ns!AP$90 &amp; " ",1))),"RARE",IF(AND(ISBLANK(ns!AP$89),ISBLANK(ns!AP$90)),"UNK",FALSE())))</f>
        <v>1</v>
      </c>
      <c r="AQ33" s="52" t="b">
        <f>IF(OR(EXACT(cs!$B$37,ns!AQ$89),EXACT(cs!$B$37,ns!AQ$90),cs!$B$37=""),TRUE(),IF(OR(EXACT(cs!$B$37,LEFT(ns!AQ$89 &amp; " ",1)),EXACT(cs!$B$37,LEFT(ns!AQ$90 &amp; " ",1))),"RARE",IF(AND(ISBLANK(ns!AQ$89),ISBLANK(ns!AQ$90)),"UNK",FALSE())))</f>
        <v>1</v>
      </c>
      <c r="AR33" s="52" t="b">
        <f>IF(OR(EXACT(cs!$B$37,ns!AR$89),EXACT(cs!$B$37,ns!AR$90),cs!$B$37=""),TRUE(),IF(OR(EXACT(cs!$B$37,LEFT(ns!AR$89 &amp; " ",1)),EXACT(cs!$B$37,LEFT(ns!AR$90 &amp; " ",1))),"RARE",IF(AND(ISBLANK(ns!AR$89),ISBLANK(ns!AR$90)),"UNK",FALSE())))</f>
        <v>1</v>
      </c>
      <c r="AS33" s="52" t="b">
        <f>IF(OR(EXACT(cs!$B$37,ns!AS$89),EXACT(cs!$B$37,ns!AS$90),cs!$B$37=""),TRUE(),IF(OR(EXACT(cs!$B$37,LEFT(ns!AS$89 &amp; " ",1)),EXACT(cs!$B$37,LEFT(ns!AS$90 &amp; " ",1))),"RARE",IF(AND(ISBLANK(ns!AS$89),ISBLANK(ns!AS$90)),"UNK",FALSE())))</f>
        <v>1</v>
      </c>
      <c r="AT33" s="52" t="b">
        <f>IF(OR(EXACT(cs!$B$37,ns!AT$89),EXACT(cs!$B$37,ns!AT$90),cs!$B$37=""),TRUE(),IF(OR(EXACT(cs!$B$37,LEFT(ns!AT$89 &amp; " ",1)),EXACT(cs!$B$37,LEFT(ns!AT$90 &amp; " ",1))),"RARE",IF(AND(ISBLANK(ns!AT$89),ISBLANK(ns!AT$90)),"UNK",FALSE())))</f>
        <v>1</v>
      </c>
      <c r="AU33" s="52" t="b">
        <f>IF(OR(EXACT(cs!$B$37,ns!AU$89),EXACT(cs!$B$37,ns!AU$90),cs!$B$37=""),TRUE(),IF(OR(EXACT(cs!$B$37,LEFT(ns!AU$89 &amp; " ",1)),EXACT(cs!$B$37,LEFT(ns!AU$90 &amp; " ",1))),"RARE",IF(AND(ISBLANK(ns!AU$89),ISBLANK(ns!AU$90)),"UNK",FALSE())))</f>
        <v>1</v>
      </c>
      <c r="AV33" s="52" t="b">
        <f>IF(OR(EXACT(cs!$B$37,ns!AV$89),EXACT(cs!$B$37,ns!AV$90),cs!$B$37=""),TRUE(),IF(OR(EXACT(cs!$B$37,LEFT(ns!AV$89 &amp; " ",1)),EXACT(cs!$B$37,LEFT(ns!AV$90 &amp; " ",1))),"RARE",IF(AND(ISBLANK(ns!AV$89),ISBLANK(ns!AV$90)),"UNK",FALSE())))</f>
        <v>1</v>
      </c>
      <c r="AW33" s="52" t="b">
        <f>IF(OR(EXACT(cs!$B$37,ns!AW$89),EXACT(cs!$B$37,ns!AW$90),cs!$B$37=""),TRUE(),IF(OR(EXACT(cs!$B$37,LEFT(ns!AW$89 &amp; " ",1)),EXACT(cs!$B$37,LEFT(ns!AW$90 &amp; " ",1))),"RARE",IF(AND(ISBLANK(ns!AW$89),ISBLANK(ns!AW$90)),"UNK",FALSE())))</f>
        <v>1</v>
      </c>
      <c r="AX33" s="52" t="b">
        <f>IF(OR(EXACT(cs!$B$37,ns!AX$89),EXACT(cs!$B$37,ns!AX$90),cs!$B$37=""),TRUE(),IF(OR(EXACT(cs!$B$37,LEFT(ns!AX$89 &amp; " ",1)),EXACT(cs!$B$37,LEFT(ns!AX$90 &amp; " ",1))),"RARE",IF(AND(ISBLANK(ns!AX$89),ISBLANK(ns!AX$90)),"UNK",FALSE())))</f>
        <v>1</v>
      </c>
      <c r="AY33" s="52" t="b">
        <f>IF(OR(EXACT(cs!$B$37,ns!AY$89),EXACT(cs!$B$37,ns!AY$90),cs!$B$37=""),TRUE(),IF(OR(EXACT(cs!$B$37,LEFT(ns!AY$89 &amp; " ",1)),EXACT(cs!$B$37,LEFT(ns!AY$90 &amp; " ",1))),"RARE",IF(AND(ISBLANK(ns!AY$89),ISBLANK(ns!AY$90)),"UNK",FALSE())))</f>
        <v>1</v>
      </c>
      <c r="AZ33" s="52" t="b">
        <f>IF(OR(EXACT(cs!$B$37,ns!AZ$89),EXACT(cs!$B$37,ns!AZ$90),cs!$B$37=""),TRUE(),IF(OR(EXACT(cs!$B$37,LEFT(ns!AZ$89 &amp; " ",1)),EXACT(cs!$B$37,LEFT(ns!AZ$90 &amp; " ",1))),"RARE",IF(AND(ISBLANK(ns!AZ$89),ISBLANK(ns!AZ$90)),"UNK",FALSE())))</f>
        <v>1</v>
      </c>
      <c r="BA33" s="52" t="b">
        <f>IF(OR(EXACT(cs!$B$37,ns!BA$89),EXACT(cs!$B$37,ns!BA$90),cs!$B$37=""),TRUE(),IF(OR(EXACT(cs!$B$37,LEFT(ns!BA$89 &amp; " ",1)),EXACT(cs!$B$37,LEFT(ns!BA$90 &amp; " ",1))),"RARE",IF(AND(ISBLANK(ns!BA$89),ISBLANK(ns!BA$90)),"UNK",FALSE())))</f>
        <v>1</v>
      </c>
      <c r="BB33" s="52" t="b">
        <f>IF(OR(EXACT(cs!$B$37,ns!BB$89),EXACT(cs!$B$37,ns!BB$90),cs!$B$37=""),TRUE(),IF(OR(EXACT(cs!$B$37,LEFT(ns!BB$89 &amp; " ",1)),EXACT(cs!$B$37,LEFT(ns!BB$90 &amp; " ",1))),"RARE",IF(AND(ISBLANK(ns!BB$89),ISBLANK(ns!BB$90)),"UNK",FALSE())))</f>
        <v>1</v>
      </c>
      <c r="BC33" s="52" t="b">
        <f>IF(OR(EXACT(cs!$B$37,ns!BC$89),EXACT(cs!$B$37,ns!BC$90),cs!$B$37=""),TRUE(),IF(OR(EXACT(cs!$B$37,LEFT(ns!BC$89 &amp; " ",1)),EXACT(cs!$B$37,LEFT(ns!BC$90 &amp; " ",1))),"RARE",IF(AND(ISBLANK(ns!BC$89),ISBLANK(ns!BC$90)),"UNK",FALSE())))</f>
        <v>1</v>
      </c>
      <c r="BD33" s="52" t="b">
        <f>IF(OR(EXACT(cs!$B$37,ns!BD$89),EXACT(cs!$B$37,ns!BD$90),cs!$B$37=""),TRUE(),IF(OR(EXACT(cs!$B$37,LEFT(ns!BD$89 &amp; " ",1)),EXACT(cs!$B$37,LEFT(ns!BD$90 &amp; " ",1))),"RARE",IF(AND(ISBLANK(ns!BD$89),ISBLANK(ns!BD$90)),"UNK",FALSE())))</f>
        <v>1</v>
      </c>
      <c r="BE33" s="52" t="b">
        <f>IF(OR(EXACT(cs!$B$37,ns!BE$89),EXACT(cs!$B$37,ns!BE$90),cs!$B$37=""),TRUE(),IF(OR(EXACT(cs!$B$37,LEFT(ns!BE$89 &amp; " ",1)),EXACT(cs!$B$37,LEFT(ns!BE$90 &amp; " ",1))),"RARE",IF(AND(ISBLANK(ns!BE$89),ISBLANK(ns!BE$90)),"UNK",FALSE())))</f>
        <v>1</v>
      </c>
      <c r="BF33" s="52" t="b">
        <f>IF(OR(EXACT(cs!$B$37,ns!BF$89),EXACT(cs!$B$37,ns!BF$90),cs!$B$37=""),TRUE(),IF(OR(EXACT(cs!$B$37,LEFT(ns!BF$89 &amp; " ",1)),EXACT(cs!$B$37,LEFT(ns!BF$90 &amp; " ",1))),"RARE",IF(AND(ISBLANK(ns!BF$89),ISBLANK(ns!BF$90)),"UNK",FALSE())))</f>
        <v>1</v>
      </c>
      <c r="BG33" s="52" t="b">
        <f>IF(OR(EXACT(cs!$B$37,ns!BG$89),EXACT(cs!$B$37,ns!BG$90),cs!$B$37=""),TRUE(),IF(OR(EXACT(cs!$B$37,LEFT(ns!BG$89 &amp; " ",1)),EXACT(cs!$B$37,LEFT(ns!BG$90 &amp; " ",1))),"RARE",IF(AND(ISBLANK(ns!BG$89),ISBLANK(ns!BG$90)),"UNK",FALSE())))</f>
        <v>1</v>
      </c>
      <c r="BH33" s="52" t="b">
        <f>IF(OR(EXACT(cs!$B$37,ns!BH$89),EXACT(cs!$B$37,ns!BH$90),cs!$B$37=""),TRUE(),IF(OR(EXACT(cs!$B$37,LEFT(ns!BH$89 &amp; " ",1)),EXACT(cs!$B$37,LEFT(ns!BH$90 &amp; " ",1))),"RARE",IF(AND(ISBLANK(ns!BH$89),ISBLANK(ns!BH$90)),"UNK",FALSE())))</f>
        <v>1</v>
      </c>
      <c r="BI33" s="52" t="b">
        <f>IF(OR(EXACT(cs!$B$37,ns!BI$89),EXACT(cs!$B$37,ns!BI$90),cs!$B$37=""),TRUE(),IF(OR(EXACT(cs!$B$37,LEFT(ns!BI$89 &amp; " ",1)),EXACT(cs!$B$37,LEFT(ns!BI$90 &amp; " ",1))),"RARE",IF(AND(ISBLANK(ns!BI$89),ISBLANK(ns!BI$90)),"UNK",FALSE())))</f>
        <v>1</v>
      </c>
      <c r="BJ33" s="52" t="b">
        <f>IF(OR(EXACT(cs!$B$37,ns!BJ$89),EXACT(cs!$B$37,ns!BJ$90),cs!$B$37=""),TRUE(),IF(OR(EXACT(cs!$B$37,LEFT(ns!BJ$89 &amp; " ",1)),EXACT(cs!$B$37,LEFT(ns!BJ$90 &amp; " ",1))),"RARE",IF(AND(ISBLANK(ns!BJ$89),ISBLANK(ns!BJ$90)),"UNK",FALSE())))</f>
        <v>1</v>
      </c>
      <c r="BK33" s="52" t="b">
        <f>IF(OR(EXACT(cs!$B$37,ns!BK$89),EXACT(cs!$B$37,ns!BK$90),cs!$B$37=""),TRUE(),IF(OR(EXACT(cs!$B$37,LEFT(ns!BK$89 &amp; " ",1)),EXACT(cs!$B$37,LEFT(ns!BK$90 &amp; " ",1))),"RARE",IF(AND(ISBLANK(ns!BK$89),ISBLANK(ns!BK$90)),"UNK",FALSE())))</f>
        <v>1</v>
      </c>
    </row>
    <row r="34" spans="1:63" x14ac:dyDescent="0.2">
      <c r="A34" t="s">
        <v>485</v>
      </c>
      <c r="B34" s="52" t="b">
        <f>IF(OR(AND((cs!$B$38&gt;=ns!B$92),(cs!$B$38&lt;=ns!B$93)),cs!$B$38=""),TRUE(),IF(OR(AND((cs!$B$38&gt;=ns!B$91),(cs!$B$38&lt;ns!B$92)),AND((cs!$B$38&lt;=ns!B$94),(cs!$B$38&gt;ns!B$93))),"RARE",IF(AND(ISBLANK(ns!B$91),ISBLANK(ns!B$92),ISBLANK(ns!B$93),ISBLANK(ns!B$94)),"UNK",FALSE())))</f>
        <v>1</v>
      </c>
      <c r="C34" s="52" t="b">
        <f>IF(OR(AND((cs!$B$38&gt;=ns!C$92),(cs!$B$38&lt;=ns!C$93)),cs!$B$38=""),TRUE(),IF(OR(AND((cs!$B$38&gt;=ns!C$91),(cs!$B$38&lt;ns!C$92)),AND((cs!$B$38&lt;=ns!C$94),(cs!$B$38&gt;ns!C$93))),"RARE",IF(AND(ISBLANK(ns!C$91),ISBLANK(ns!C$92),ISBLANK(ns!C$93),ISBLANK(ns!C$94)),"UNK",FALSE())))</f>
        <v>1</v>
      </c>
      <c r="D34" s="52" t="b">
        <f>IF(OR(AND((cs!$B$38&gt;=ns!D$92),(cs!$B$38&lt;=ns!D$93)),cs!$B$38=""),TRUE(),IF(OR(AND((cs!$B$38&gt;=ns!D$91),(cs!$B$38&lt;ns!D$92)),AND((cs!$B$38&lt;=ns!D$94),(cs!$B$38&gt;ns!D$93))),"RARE",IF(AND(ISBLANK(ns!D$91),ISBLANK(ns!D$92),ISBLANK(ns!D$93),ISBLANK(ns!D$94)),"UNK",FALSE())))</f>
        <v>1</v>
      </c>
      <c r="E34" s="52" t="b">
        <f>IF(OR(AND((cs!$B$38&gt;=ns!E$92),(cs!$B$38&lt;=ns!E$93)),cs!$B$38=""),TRUE(),IF(OR(AND((cs!$B$38&gt;=ns!E$91),(cs!$B$38&lt;ns!E$92)),AND((cs!$B$38&lt;=ns!E$94),(cs!$B$38&gt;ns!E$93))),"RARE",IF(AND(ISBLANK(ns!E$91),ISBLANK(ns!E$92),ISBLANK(ns!E$93),ISBLANK(ns!E$94)),"UNK",FALSE())))</f>
        <v>1</v>
      </c>
      <c r="F34" s="52" t="b">
        <f>IF(OR(AND((cs!$B$38&gt;=ns!F$92),(cs!$B$38&lt;=ns!F$93)),cs!$B$38=""),TRUE(),IF(OR(AND((cs!$B$38&gt;=ns!F$91),(cs!$B$38&lt;ns!F$92)),AND((cs!$B$38&lt;=ns!F$94),(cs!$B$38&gt;ns!F$93))),"RARE",IF(AND(ISBLANK(ns!F$91),ISBLANK(ns!F$92),ISBLANK(ns!F$93),ISBLANK(ns!F$94)),"UNK",FALSE())))</f>
        <v>1</v>
      </c>
      <c r="G34" s="52" t="b">
        <f>IF(OR(AND((cs!$B$38&gt;=ns!G$92),(cs!$B$38&lt;=ns!G$93)),cs!$B$38=""),TRUE(),IF(OR(AND((cs!$B$38&gt;=ns!G$91),(cs!$B$38&lt;ns!G$92)),AND((cs!$B$38&lt;=ns!G$94),(cs!$B$38&gt;ns!G$93))),"RARE",IF(AND(ISBLANK(ns!G$91),ISBLANK(ns!G$92),ISBLANK(ns!G$93),ISBLANK(ns!G$94)),"UNK",FALSE())))</f>
        <v>1</v>
      </c>
      <c r="H34" s="52" t="b">
        <f>IF(OR(AND((cs!$B$38&gt;=ns!H$92),(cs!$B$38&lt;=ns!H$93)),cs!$B$38=""),TRUE(),IF(OR(AND((cs!$B$38&gt;=ns!H$91),(cs!$B$38&lt;ns!H$92)),AND((cs!$B$38&lt;=ns!H$94),(cs!$B$38&gt;ns!H$93))),"RARE",IF(AND(ISBLANK(ns!H$91),ISBLANK(ns!H$92),ISBLANK(ns!H$93),ISBLANK(ns!H$94)),"UNK",FALSE())))</f>
        <v>1</v>
      </c>
      <c r="I34" s="52" t="b">
        <f>IF(OR(AND((cs!$B$38&gt;=ns!I$92),(cs!$B$38&lt;=ns!I$93)),cs!$B$38=""),TRUE(),IF(OR(AND((cs!$B$38&gt;=ns!I$91),(cs!$B$38&lt;ns!I$92)),AND((cs!$B$38&lt;=ns!I$94),(cs!$B$38&gt;ns!I$93))),"RARE",IF(AND(ISBLANK(ns!I$91),ISBLANK(ns!I$92),ISBLANK(ns!I$93),ISBLANK(ns!I$94)),"UNK",FALSE())))</f>
        <v>1</v>
      </c>
      <c r="J34" s="52" t="b">
        <f>IF(OR(AND((cs!$B$38&gt;=ns!J$92),(cs!$B$38&lt;=ns!J$93)),cs!$B$38=""),TRUE(),IF(OR(AND((cs!$B$38&gt;=ns!J$91),(cs!$B$38&lt;ns!J$92)),AND((cs!$B$38&lt;=ns!J$94),(cs!$B$38&gt;ns!J$93))),"RARE",IF(AND(ISBLANK(ns!J$91),ISBLANK(ns!J$92),ISBLANK(ns!J$93),ISBLANK(ns!J$94)),"UNK",FALSE())))</f>
        <v>1</v>
      </c>
      <c r="K34" s="52" t="b">
        <f>IF(OR(AND((cs!$B$38&gt;=ns!K$92),(cs!$B$38&lt;=ns!K$93)),cs!$B$38=""),TRUE(),IF(OR(AND((cs!$B$38&gt;=ns!K$91),(cs!$B$38&lt;ns!K$92)),AND((cs!$B$38&lt;=ns!K$94),(cs!$B$38&gt;ns!K$93))),"RARE",IF(AND(ISBLANK(ns!K$91),ISBLANK(ns!K$92),ISBLANK(ns!K$93),ISBLANK(ns!K$94)),"UNK",FALSE())))</f>
        <v>1</v>
      </c>
      <c r="L34" s="52" t="b">
        <f>IF(OR(AND((cs!$B$38&gt;=ns!L$92),(cs!$B$38&lt;=ns!L$93)),cs!$B$38=""),TRUE(),IF(OR(AND((cs!$B$38&gt;=ns!L$91),(cs!$B$38&lt;ns!L$92)),AND((cs!$B$38&lt;=ns!L$94),(cs!$B$38&gt;ns!L$93))),"RARE",IF(AND(ISBLANK(ns!L$91),ISBLANK(ns!L$92),ISBLANK(ns!L$93),ISBLANK(ns!L$94)),"UNK",FALSE())))</f>
        <v>1</v>
      </c>
      <c r="M34" s="52" t="b">
        <f>IF(OR(AND((cs!$B$38&gt;=ns!M$92),(cs!$B$38&lt;=ns!M$93)),cs!$B$38=""),TRUE(),IF(OR(AND((cs!$B$38&gt;=ns!M$91),(cs!$B$38&lt;ns!M$92)),AND((cs!$B$38&lt;=ns!M$94),(cs!$B$38&gt;ns!M$93))),"RARE",IF(AND(ISBLANK(ns!M$91),ISBLANK(ns!M$92),ISBLANK(ns!M$93),ISBLANK(ns!M$94)),"UNK",FALSE())))</f>
        <v>1</v>
      </c>
      <c r="N34" s="52" t="b">
        <f>IF(OR(AND((cs!$B$38&gt;=ns!N$92),(cs!$B$38&lt;=ns!N$93)),cs!$B$38=""),TRUE(),IF(OR(AND((cs!$B$38&gt;=ns!N$91),(cs!$B$38&lt;ns!N$92)),AND((cs!$B$38&lt;=ns!N$94),(cs!$B$38&gt;ns!N$93))),"RARE",IF(AND(ISBLANK(ns!N$91),ISBLANK(ns!N$92),ISBLANK(ns!N$93),ISBLANK(ns!N$94)),"UNK",FALSE())))</f>
        <v>1</v>
      </c>
      <c r="O34" s="52" t="b">
        <f>IF(OR(AND((cs!$B$38&gt;=ns!O$92),(cs!$B$38&lt;=ns!O$93)),cs!$B$38=""),TRUE(),IF(OR(AND((cs!$B$38&gt;=ns!O$91),(cs!$B$38&lt;ns!O$92)),AND((cs!$B$38&lt;=ns!O$94),(cs!$B$38&gt;ns!O$93))),"RARE",IF(AND(ISBLANK(ns!O$91),ISBLANK(ns!O$92),ISBLANK(ns!O$93),ISBLANK(ns!O$94)),"UNK",FALSE())))</f>
        <v>1</v>
      </c>
      <c r="P34" s="52" t="b">
        <f>IF(OR(AND((cs!$B$38&gt;=ns!P$92),(cs!$B$38&lt;=ns!P$93)),cs!$B$38=""),TRUE(),IF(OR(AND((cs!$B$38&gt;=ns!P$91),(cs!$B$38&lt;ns!P$92)),AND((cs!$B$38&lt;=ns!P$94),(cs!$B$38&gt;ns!P$93))),"RARE",IF(AND(ISBLANK(ns!P$91),ISBLANK(ns!P$92),ISBLANK(ns!P$93),ISBLANK(ns!P$94)),"UNK",FALSE())))</f>
        <v>1</v>
      </c>
      <c r="Q34" s="52" t="b">
        <f>IF(OR(AND((cs!$B$38&gt;=ns!Q$92),(cs!$B$38&lt;=ns!Q$93)),cs!$B$38=""),TRUE(),IF(OR(AND((cs!$B$38&gt;=ns!Q$91),(cs!$B$38&lt;ns!Q$92)),AND((cs!$B$38&lt;=ns!Q$94),(cs!$B$38&gt;ns!Q$93))),"RARE",IF(AND(ISBLANK(ns!Q$91),ISBLANK(ns!Q$92),ISBLANK(ns!Q$93),ISBLANK(ns!Q$94)),"UNK",FALSE())))</f>
        <v>1</v>
      </c>
      <c r="R34" s="52" t="b">
        <f>IF(OR(AND((cs!$B$38&gt;=ns!R$92),(cs!$B$38&lt;=ns!R$93)),cs!$B$38=""),TRUE(),IF(OR(AND((cs!$B$38&gt;=ns!R$91),(cs!$B$38&lt;ns!R$92)),AND((cs!$B$38&lt;=ns!R$94),(cs!$B$38&gt;ns!R$93))),"RARE",IF(AND(ISBLANK(ns!R$91),ISBLANK(ns!R$92),ISBLANK(ns!R$93),ISBLANK(ns!R$94)),"UNK",FALSE())))</f>
        <v>1</v>
      </c>
      <c r="S34" s="52" t="b">
        <f>IF(OR(AND((cs!$B$38&gt;=ns!S$92),(cs!$B$38&lt;=ns!S$93)),cs!$B$38=""),TRUE(),IF(OR(AND((cs!$B$38&gt;=ns!S$91),(cs!$B$38&lt;ns!S$92)),AND((cs!$B$38&lt;=ns!S$94),(cs!$B$38&gt;ns!S$93))),"RARE",IF(AND(ISBLANK(ns!S$91),ISBLANK(ns!S$92),ISBLANK(ns!S$93),ISBLANK(ns!S$94)),"UNK",FALSE())))</f>
        <v>1</v>
      </c>
      <c r="T34" s="52" t="b">
        <f>IF(OR(AND((cs!$B$38&gt;=ns!T$92),(cs!$B$38&lt;=ns!T$93)),cs!$B$38=""),TRUE(),IF(OR(AND((cs!$B$38&gt;=ns!T$91),(cs!$B$38&lt;ns!T$92)),AND((cs!$B$38&lt;=ns!T$94),(cs!$B$38&gt;ns!T$93))),"RARE",IF(AND(ISBLANK(ns!T$91),ISBLANK(ns!T$92),ISBLANK(ns!T$93),ISBLANK(ns!T$94)),"UNK",FALSE())))</f>
        <v>1</v>
      </c>
      <c r="U34" s="52" t="b">
        <f>IF(OR(AND((cs!$B$38&gt;=ns!U$92),(cs!$B$38&lt;=ns!U$93)),cs!$B$38=""),TRUE(),IF(OR(AND((cs!$B$38&gt;=ns!U$91),(cs!$B$38&lt;ns!U$92)),AND((cs!$B$38&lt;=ns!U$94),(cs!$B$38&gt;ns!U$93))),"RARE",IF(AND(ISBLANK(ns!U$91),ISBLANK(ns!U$92),ISBLANK(ns!U$93),ISBLANK(ns!U$94)),"UNK",FALSE())))</f>
        <v>1</v>
      </c>
      <c r="V34" s="52" t="b">
        <f>IF(OR(AND((cs!$B$38&gt;=ns!V$92),(cs!$B$38&lt;=ns!V$93)),cs!$B$38=""),TRUE(),IF(OR(AND((cs!$B$38&gt;=ns!V$91),(cs!$B$38&lt;ns!V$92)),AND((cs!$B$38&lt;=ns!V$94),(cs!$B$38&gt;ns!V$93))),"RARE",IF(AND(ISBLANK(ns!V$91),ISBLANK(ns!V$92),ISBLANK(ns!V$93),ISBLANK(ns!V$94)),"UNK",FALSE())))</f>
        <v>1</v>
      </c>
      <c r="W34" s="52" t="b">
        <f>IF(OR(AND((cs!$B$38&gt;=ns!W$92),(cs!$B$38&lt;=ns!W$93)),cs!$B$38=""),TRUE(),IF(OR(AND((cs!$B$38&gt;=ns!W$91),(cs!$B$38&lt;ns!W$92)),AND((cs!$B$38&lt;=ns!W$94),(cs!$B$38&gt;ns!W$93))),"RARE",IF(AND(ISBLANK(ns!W$91),ISBLANK(ns!W$92),ISBLANK(ns!W$93),ISBLANK(ns!W$94)),"UNK",FALSE())))</f>
        <v>1</v>
      </c>
      <c r="X34" s="52" t="b">
        <f>IF(OR(AND((cs!$B$38&gt;=ns!X$92),(cs!$B$38&lt;=ns!X$93)),cs!$B$38=""),TRUE(),IF(OR(AND((cs!$B$38&gt;=ns!X$91),(cs!$B$38&lt;ns!X$92)),AND((cs!$B$38&lt;=ns!X$94),(cs!$B$38&gt;ns!X$93))),"RARE",IF(AND(ISBLANK(ns!X$91),ISBLANK(ns!X$92),ISBLANK(ns!X$93),ISBLANK(ns!X$94)),"UNK",FALSE())))</f>
        <v>1</v>
      </c>
      <c r="Y34" s="52" t="b">
        <f>IF(OR(AND((cs!$B$38&gt;=ns!Y$92),(cs!$B$38&lt;=ns!Y$93)),cs!$B$38=""),TRUE(),IF(OR(AND((cs!$B$38&gt;=ns!Y$91),(cs!$B$38&lt;ns!Y$92)),AND((cs!$B$38&lt;=ns!Y$94),(cs!$B$38&gt;ns!Y$93))),"RARE",IF(AND(ISBLANK(ns!Y$91),ISBLANK(ns!Y$92),ISBLANK(ns!Y$93),ISBLANK(ns!Y$94)),"UNK",FALSE())))</f>
        <v>1</v>
      </c>
      <c r="Z34" s="52" t="b">
        <f>IF(OR(AND((cs!$B$38&gt;=ns!Z$92),(cs!$B$38&lt;=ns!Z$93)),cs!$B$38=""),TRUE(),IF(OR(AND((cs!$B$38&gt;=ns!Z$91),(cs!$B$38&lt;ns!Z$92)),AND((cs!$B$38&lt;=ns!Z$94),(cs!$B$38&gt;ns!Z$93))),"RARE",IF(AND(ISBLANK(ns!Z$91),ISBLANK(ns!Z$92),ISBLANK(ns!Z$93),ISBLANK(ns!Z$94)),"UNK",FALSE())))</f>
        <v>1</v>
      </c>
      <c r="AA34" s="52" t="b">
        <f>IF(OR(AND((cs!$B$38&gt;=ns!AA$92),(cs!$B$38&lt;=ns!AA$93)),cs!$B$38=""),TRUE(),IF(OR(AND((cs!$B$38&gt;=ns!AA$91),(cs!$B$38&lt;ns!AA$92)),AND((cs!$B$38&lt;=ns!AA$94),(cs!$B$38&gt;ns!AA$93))),"RARE",IF(AND(ISBLANK(ns!AA$91),ISBLANK(ns!AA$92),ISBLANK(ns!AA$93),ISBLANK(ns!AA$94)),"UNK",FALSE())))</f>
        <v>1</v>
      </c>
      <c r="AB34" s="52" t="b">
        <f>IF(OR(AND((cs!$B$38&gt;=ns!AB$92),(cs!$B$38&lt;=ns!AB$93)),cs!$B$38=""),TRUE(),IF(OR(AND((cs!$B$38&gt;=ns!AB$91),(cs!$B$38&lt;ns!AB$92)),AND((cs!$B$38&lt;=ns!AB$94),(cs!$B$38&gt;ns!AB$93))),"RARE",IF(AND(ISBLANK(ns!AB$91),ISBLANK(ns!AB$92),ISBLANK(ns!AB$93),ISBLANK(ns!AB$94)),"UNK",FALSE())))</f>
        <v>1</v>
      </c>
      <c r="AC34" s="52" t="b">
        <f>IF(OR(AND((cs!$B$38&gt;=ns!AC$92),(cs!$B$38&lt;=ns!AC$93)),cs!$B$38=""),TRUE(),IF(OR(AND((cs!$B$38&gt;=ns!AC$91),(cs!$B$38&lt;ns!AC$92)),AND((cs!$B$38&lt;=ns!AC$94),(cs!$B$38&gt;ns!AC$93))),"RARE",IF(AND(ISBLANK(ns!AC$91),ISBLANK(ns!AC$92),ISBLANK(ns!AC$93),ISBLANK(ns!AC$94)),"UNK",FALSE())))</f>
        <v>1</v>
      </c>
      <c r="AD34" s="52" t="b">
        <f>IF(OR(AND((cs!$B$38&gt;=ns!AD$92),(cs!$B$38&lt;=ns!AD$93)),cs!$B$38=""),TRUE(),IF(OR(AND((cs!$B$38&gt;=ns!AD$91),(cs!$B$38&lt;ns!AD$92)),AND((cs!$B$38&lt;=ns!AD$94),(cs!$B$38&gt;ns!AD$93))),"RARE",IF(AND(ISBLANK(ns!AD$91),ISBLANK(ns!AD$92),ISBLANK(ns!AD$93),ISBLANK(ns!AD$94)),"UNK",FALSE())))</f>
        <v>1</v>
      </c>
      <c r="AE34" s="52" t="b">
        <f>IF(OR(AND((cs!$B$38&gt;=ns!AE$92),(cs!$B$38&lt;=ns!AE$93)),cs!$B$38=""),TRUE(),IF(OR(AND((cs!$B$38&gt;=ns!AE$91),(cs!$B$38&lt;ns!AE$92)),AND((cs!$B$38&lt;=ns!AE$94),(cs!$B$38&gt;ns!AE$93))),"RARE",IF(AND(ISBLANK(ns!AE$91),ISBLANK(ns!AE$92),ISBLANK(ns!AE$93),ISBLANK(ns!AE$94)),"UNK",FALSE())))</f>
        <v>1</v>
      </c>
      <c r="AF34" s="52" t="b">
        <f>IF(OR(AND((cs!$B$38&gt;=ns!AF$92),(cs!$B$38&lt;=ns!AF$93)),cs!$B$38=""),TRUE(),IF(OR(AND((cs!$B$38&gt;=ns!AF$91),(cs!$B$38&lt;ns!AF$92)),AND((cs!$B$38&lt;=ns!AF$94),(cs!$B$38&gt;ns!AF$93))),"RARE",IF(AND(ISBLANK(ns!AF$91),ISBLANK(ns!AF$92),ISBLANK(ns!AF$93),ISBLANK(ns!AF$94)),"UNK",FALSE())))</f>
        <v>1</v>
      </c>
      <c r="AG34" s="52" t="b">
        <f>IF(OR(AND((cs!$B$38&gt;=ns!AG$92),(cs!$B$38&lt;=ns!AG$93)),cs!$B$38=""),TRUE(),IF(OR(AND((cs!$B$38&gt;=ns!AG$91),(cs!$B$38&lt;ns!AG$92)),AND((cs!$B$38&lt;=ns!AG$94),(cs!$B$38&gt;ns!AG$93))),"RARE",IF(AND(ISBLANK(ns!AG$91),ISBLANK(ns!AG$92),ISBLANK(ns!AG$93),ISBLANK(ns!AG$94)),"UNK",FALSE())))</f>
        <v>1</v>
      </c>
      <c r="AH34" s="52" t="b">
        <f>IF(OR(AND((cs!$B$38&gt;=ns!AH$92),(cs!$B$38&lt;=ns!AH$93)),cs!$B$38=""),TRUE(),IF(OR(AND((cs!$B$38&gt;=ns!AH$91),(cs!$B$38&lt;ns!AH$92)),AND((cs!$B$38&lt;=ns!AH$94),(cs!$B$38&gt;ns!AH$93))),"RARE",IF(AND(ISBLANK(ns!AH$91),ISBLANK(ns!AH$92),ISBLANK(ns!AH$93),ISBLANK(ns!AH$94)),"UNK",FALSE())))</f>
        <v>1</v>
      </c>
      <c r="AI34" s="52" t="b">
        <f>IF(OR(AND((cs!$B$38&gt;=ns!AI$92),(cs!$B$38&lt;=ns!AI$93)),cs!$B$38=""),TRUE(),IF(OR(AND((cs!$B$38&gt;=ns!AI$91),(cs!$B$38&lt;ns!AI$92)),AND((cs!$B$38&lt;=ns!AI$94),(cs!$B$38&gt;ns!AI$93))),"RARE",IF(AND(ISBLANK(ns!AI$91),ISBLANK(ns!AI$92),ISBLANK(ns!AI$93),ISBLANK(ns!AI$94)),"UNK",FALSE())))</f>
        <v>1</v>
      </c>
      <c r="AJ34" s="52" t="b">
        <f>IF(OR(AND((cs!$B$38&gt;=ns!AJ$92),(cs!$B$38&lt;=ns!AJ$93)),cs!$B$38=""),TRUE(),IF(OR(AND((cs!$B$38&gt;=ns!AJ$91),(cs!$B$38&lt;ns!AJ$92)),AND((cs!$B$38&lt;=ns!AJ$94),(cs!$B$38&gt;ns!AJ$93))),"RARE",IF(AND(ISBLANK(ns!AJ$91),ISBLANK(ns!AJ$92),ISBLANK(ns!AJ$93),ISBLANK(ns!AJ$94)),"UNK",FALSE())))</f>
        <v>1</v>
      </c>
      <c r="AK34" s="52" t="b">
        <f>IF(OR(AND((cs!$B$38&gt;=ns!AK$92),(cs!$B$38&lt;=ns!AK$93)),cs!$B$38=""),TRUE(),IF(OR(AND((cs!$B$38&gt;=ns!AK$91),(cs!$B$38&lt;ns!AK$92)),AND((cs!$B$38&lt;=ns!AK$94),(cs!$B$38&gt;ns!AK$93))),"RARE",IF(AND(ISBLANK(ns!AK$91),ISBLANK(ns!AK$92),ISBLANK(ns!AK$93),ISBLANK(ns!AK$94)),"UNK",FALSE())))</f>
        <v>1</v>
      </c>
      <c r="AL34" s="52" t="b">
        <f>IF(OR(AND((cs!$B$38&gt;=ns!AL$92),(cs!$B$38&lt;=ns!AL$93)),cs!$B$38=""),TRUE(),IF(OR(AND((cs!$B$38&gt;=ns!AL$91),(cs!$B$38&lt;ns!AL$92)),AND((cs!$B$38&lt;=ns!AL$94),(cs!$B$38&gt;ns!AL$93))),"RARE",IF(AND(ISBLANK(ns!AL$91),ISBLANK(ns!AL$92),ISBLANK(ns!AL$93),ISBLANK(ns!AL$94)),"UNK",FALSE())))</f>
        <v>1</v>
      </c>
      <c r="AM34" s="52" t="b">
        <f>IF(OR(AND((cs!$B$38&gt;=ns!AM$92),(cs!$B$38&lt;=ns!AM$93)),cs!$B$38=""),TRUE(),IF(OR(AND((cs!$B$38&gt;=ns!AM$91),(cs!$B$38&lt;ns!AM$92)),AND((cs!$B$38&lt;=ns!AM$94),(cs!$B$38&gt;ns!AM$93))),"RARE",IF(AND(ISBLANK(ns!AM$91),ISBLANK(ns!AM$92),ISBLANK(ns!AM$93),ISBLANK(ns!AM$94)),"UNK",FALSE())))</f>
        <v>1</v>
      </c>
      <c r="AN34" s="52" t="b">
        <f>IF(OR(AND((cs!$B$38&gt;=ns!AN$92),(cs!$B$38&lt;=ns!AN$93)),cs!$B$38=""),TRUE(),IF(OR(AND((cs!$B$38&gt;=ns!AN$91),(cs!$B$38&lt;ns!AN$92)),AND((cs!$B$38&lt;=ns!AN$94),(cs!$B$38&gt;ns!AN$93))),"RARE",IF(AND(ISBLANK(ns!AN$91),ISBLANK(ns!AN$92),ISBLANK(ns!AN$93),ISBLANK(ns!AN$94)),"UNK",FALSE())))</f>
        <v>1</v>
      </c>
      <c r="AO34" s="52" t="b">
        <f>IF(OR(AND((cs!$B$38&gt;=ns!AO$92),(cs!$B$38&lt;=ns!AO$93)),cs!$B$38=""),TRUE(),IF(OR(AND((cs!$B$38&gt;=ns!AO$91),(cs!$B$38&lt;ns!AO$92)),AND((cs!$B$38&lt;=ns!AO$94),(cs!$B$38&gt;ns!AO$93))),"RARE",IF(AND(ISBLANK(ns!AO$91),ISBLANK(ns!AO$92),ISBLANK(ns!AO$93),ISBLANK(ns!AO$94)),"UNK",FALSE())))</f>
        <v>1</v>
      </c>
      <c r="AP34" s="52" t="b">
        <f>IF(OR(AND((cs!$B$38&gt;=ns!AP$92),(cs!$B$38&lt;=ns!AP$93)),cs!$B$38=""),TRUE(),IF(OR(AND((cs!$B$38&gt;=ns!AP$91),(cs!$B$38&lt;ns!AP$92)),AND((cs!$B$38&lt;=ns!AP$94),(cs!$B$38&gt;ns!AP$93))),"RARE",IF(AND(ISBLANK(ns!AP$91),ISBLANK(ns!AP$92),ISBLANK(ns!AP$93),ISBLANK(ns!AP$94)),"UNK",FALSE())))</f>
        <v>1</v>
      </c>
      <c r="AQ34" s="52" t="b">
        <f>IF(OR(AND((cs!$B$38&gt;=ns!AQ$92),(cs!$B$38&lt;=ns!AQ$93)),cs!$B$38=""),TRUE(),IF(OR(AND((cs!$B$38&gt;=ns!AQ$91),(cs!$B$38&lt;ns!AQ$92)),AND((cs!$B$38&lt;=ns!AQ$94),(cs!$B$38&gt;ns!AQ$93))),"RARE",IF(AND(ISBLANK(ns!AQ$91),ISBLANK(ns!AQ$92),ISBLANK(ns!AQ$93),ISBLANK(ns!AQ$94)),"UNK",FALSE())))</f>
        <v>1</v>
      </c>
      <c r="AR34" s="52" t="b">
        <f>IF(OR(AND((cs!$B$38&gt;=ns!AR$92),(cs!$B$38&lt;=ns!AR$93)),cs!$B$38=""),TRUE(),IF(OR(AND((cs!$B$38&gt;=ns!AR$91),(cs!$B$38&lt;ns!AR$92)),AND((cs!$B$38&lt;=ns!AR$94),(cs!$B$38&gt;ns!AR$93))),"RARE",IF(AND(ISBLANK(ns!AR$91),ISBLANK(ns!AR$92),ISBLANK(ns!AR$93),ISBLANK(ns!AR$94)),"UNK",FALSE())))</f>
        <v>1</v>
      </c>
      <c r="AS34" s="52" t="b">
        <f>IF(OR(AND((cs!$B$38&gt;=ns!AS$92),(cs!$B$38&lt;=ns!AS$93)),cs!$B$38=""),TRUE(),IF(OR(AND((cs!$B$38&gt;=ns!AS$91),(cs!$B$38&lt;ns!AS$92)),AND((cs!$B$38&lt;=ns!AS$94),(cs!$B$38&gt;ns!AS$93))),"RARE",IF(AND(ISBLANK(ns!AS$91),ISBLANK(ns!AS$92),ISBLANK(ns!AS$93),ISBLANK(ns!AS$94)),"UNK",FALSE())))</f>
        <v>1</v>
      </c>
      <c r="AT34" s="52" t="b">
        <f>IF(OR(AND((cs!$B$38&gt;=ns!AT$92),(cs!$B$38&lt;=ns!AT$93)),cs!$B$38=""),TRUE(),IF(OR(AND((cs!$B$38&gt;=ns!AT$91),(cs!$B$38&lt;ns!AT$92)),AND((cs!$B$38&lt;=ns!AT$94),(cs!$B$38&gt;ns!AT$93))),"RARE",IF(AND(ISBLANK(ns!AT$91),ISBLANK(ns!AT$92),ISBLANK(ns!AT$93),ISBLANK(ns!AT$94)),"UNK",FALSE())))</f>
        <v>1</v>
      </c>
      <c r="AU34" s="52" t="b">
        <f>IF(OR(AND((cs!$B$38&gt;=ns!AU$92),(cs!$B$38&lt;=ns!AU$93)),cs!$B$38=""),TRUE(),IF(OR(AND((cs!$B$38&gt;=ns!AU$91),(cs!$B$38&lt;ns!AU$92)),AND((cs!$B$38&lt;=ns!AU$94),(cs!$B$38&gt;ns!AU$93))),"RARE",IF(AND(ISBLANK(ns!AU$91),ISBLANK(ns!AU$92),ISBLANK(ns!AU$93),ISBLANK(ns!AU$94)),"UNK",FALSE())))</f>
        <v>1</v>
      </c>
      <c r="AV34" s="52" t="b">
        <f>IF(OR(AND((cs!$B$38&gt;=ns!AV$92),(cs!$B$38&lt;=ns!AV$93)),cs!$B$38=""),TRUE(),IF(OR(AND((cs!$B$38&gt;=ns!AV$91),(cs!$B$38&lt;ns!AV$92)),AND((cs!$B$38&lt;=ns!AV$94),(cs!$B$38&gt;ns!AV$93))),"RARE",IF(AND(ISBLANK(ns!AV$91),ISBLANK(ns!AV$92),ISBLANK(ns!AV$93),ISBLANK(ns!AV$94)),"UNK",FALSE())))</f>
        <v>1</v>
      </c>
      <c r="AW34" s="52" t="b">
        <f>IF(OR(AND((cs!$B$38&gt;=ns!AW$92),(cs!$B$38&lt;=ns!AW$93)),cs!$B$38=""),TRUE(),IF(OR(AND((cs!$B$38&gt;=ns!AW$91),(cs!$B$38&lt;ns!AW$92)),AND((cs!$B$38&lt;=ns!AW$94),(cs!$B$38&gt;ns!AW$93))),"RARE",IF(AND(ISBLANK(ns!AW$91),ISBLANK(ns!AW$92),ISBLANK(ns!AW$93),ISBLANK(ns!AW$94)),"UNK",FALSE())))</f>
        <v>1</v>
      </c>
      <c r="AX34" s="52" t="b">
        <f>IF(OR(AND((cs!$B$38&gt;=ns!AX$92),(cs!$B$38&lt;=ns!AX$93)),cs!$B$38=""),TRUE(),IF(OR(AND((cs!$B$38&gt;=ns!AX$91),(cs!$B$38&lt;ns!AX$92)),AND((cs!$B$38&lt;=ns!AX$94),(cs!$B$38&gt;ns!AX$93))),"RARE",IF(AND(ISBLANK(ns!AX$91),ISBLANK(ns!AX$92),ISBLANK(ns!AX$93),ISBLANK(ns!AX$94)),"UNK",FALSE())))</f>
        <v>1</v>
      </c>
      <c r="AY34" s="52" t="b">
        <f>IF(OR(AND((cs!$B$38&gt;=ns!AY$92),(cs!$B$38&lt;=ns!AY$93)),cs!$B$38=""),TRUE(),IF(OR(AND((cs!$B$38&gt;=ns!AY$91),(cs!$B$38&lt;ns!AY$92)),AND((cs!$B$38&lt;=ns!AY$94),(cs!$B$38&gt;ns!AY$93))),"RARE",IF(AND(ISBLANK(ns!AY$91),ISBLANK(ns!AY$92),ISBLANK(ns!AY$93),ISBLANK(ns!AY$94)),"UNK",FALSE())))</f>
        <v>1</v>
      </c>
      <c r="AZ34" s="52" t="b">
        <f>IF(OR(AND((cs!$B$38&gt;=ns!AZ$92),(cs!$B$38&lt;=ns!AZ$93)),cs!$B$38=""),TRUE(),IF(OR(AND((cs!$B$38&gt;=ns!AZ$91),(cs!$B$38&lt;ns!AZ$92)),AND((cs!$B$38&lt;=ns!AZ$94),(cs!$B$38&gt;ns!AZ$93))),"RARE",IF(AND(ISBLANK(ns!AZ$91),ISBLANK(ns!AZ$92),ISBLANK(ns!AZ$93),ISBLANK(ns!AZ$94)),"UNK",FALSE())))</f>
        <v>1</v>
      </c>
      <c r="BA34" s="52" t="b">
        <f>IF(OR(AND((cs!$B$38&gt;=ns!BA$92),(cs!$B$38&lt;=ns!BA$93)),cs!$B$38=""),TRUE(),IF(OR(AND((cs!$B$38&gt;=ns!BA$91),(cs!$B$38&lt;ns!BA$92)),AND((cs!$B$38&lt;=ns!BA$94),(cs!$B$38&gt;ns!BA$93))),"RARE",IF(AND(ISBLANK(ns!BA$91),ISBLANK(ns!BA$92),ISBLANK(ns!BA$93),ISBLANK(ns!BA$94)),"UNK",FALSE())))</f>
        <v>1</v>
      </c>
      <c r="BB34" s="52" t="b">
        <f>IF(OR(AND((cs!$B$38&gt;=ns!BB$92),(cs!$B$38&lt;=ns!BB$93)),cs!$B$38=""),TRUE(),IF(OR(AND((cs!$B$38&gt;=ns!BB$91),(cs!$B$38&lt;ns!BB$92)),AND((cs!$B$38&lt;=ns!BB$94),(cs!$B$38&gt;ns!BB$93))),"RARE",IF(AND(ISBLANK(ns!BB$91),ISBLANK(ns!BB$92),ISBLANK(ns!BB$93),ISBLANK(ns!BB$94)),"UNK",FALSE())))</f>
        <v>1</v>
      </c>
      <c r="BC34" s="52" t="b">
        <f>IF(OR(AND((cs!$B$38&gt;=ns!BC$92),(cs!$B$38&lt;=ns!BC$93)),cs!$B$38=""),TRUE(),IF(OR(AND((cs!$B$38&gt;=ns!BC$91),(cs!$B$38&lt;ns!BC$92)),AND((cs!$B$38&lt;=ns!BC$94),(cs!$B$38&gt;ns!BC$93))),"RARE",IF(AND(ISBLANK(ns!BC$91),ISBLANK(ns!BC$92),ISBLANK(ns!BC$93),ISBLANK(ns!BC$94)),"UNK",FALSE())))</f>
        <v>1</v>
      </c>
      <c r="BD34" s="52" t="b">
        <f>IF(OR(AND((cs!$B$38&gt;=ns!BD$92),(cs!$B$38&lt;=ns!BD$93)),cs!$B$38=""),TRUE(),IF(OR(AND((cs!$B$38&gt;=ns!BD$91),(cs!$B$38&lt;ns!BD$92)),AND((cs!$B$38&lt;=ns!BD$94),(cs!$B$38&gt;ns!BD$93))),"RARE",IF(AND(ISBLANK(ns!BD$91),ISBLANK(ns!BD$92),ISBLANK(ns!BD$93),ISBLANK(ns!BD$94)),"UNK",FALSE())))</f>
        <v>1</v>
      </c>
      <c r="BE34" s="52" t="b">
        <f>IF(OR(AND((cs!$B$38&gt;=ns!BE$92),(cs!$B$38&lt;=ns!BE$93)),cs!$B$38=""),TRUE(),IF(OR(AND((cs!$B$38&gt;=ns!BE$91),(cs!$B$38&lt;ns!BE$92)),AND((cs!$B$38&lt;=ns!BE$94),(cs!$B$38&gt;ns!BE$93))),"RARE",IF(AND(ISBLANK(ns!BE$91),ISBLANK(ns!BE$92),ISBLANK(ns!BE$93),ISBLANK(ns!BE$94)),"UNK",FALSE())))</f>
        <v>1</v>
      </c>
      <c r="BF34" s="52" t="b">
        <f>IF(OR(AND((cs!$B$38&gt;=ns!BF$92),(cs!$B$38&lt;=ns!BF$93)),cs!$B$38=""),TRUE(),IF(OR(AND((cs!$B$38&gt;=ns!BF$91),(cs!$B$38&lt;ns!BF$92)),AND((cs!$B$38&lt;=ns!BF$94),(cs!$B$38&gt;ns!BF$93))),"RARE",IF(AND(ISBLANK(ns!BF$91),ISBLANK(ns!BF$92),ISBLANK(ns!BF$93),ISBLANK(ns!BF$94)),"UNK",FALSE())))</f>
        <v>1</v>
      </c>
      <c r="BG34" s="52" t="b">
        <f>IF(OR(AND((cs!$B$38&gt;=ns!BG$92),(cs!$B$38&lt;=ns!BG$93)),cs!$B$38=""),TRUE(),IF(OR(AND((cs!$B$38&gt;=ns!BG$91),(cs!$B$38&lt;ns!BG$92)),AND((cs!$B$38&lt;=ns!BG$94),(cs!$B$38&gt;ns!BG$93))),"RARE",IF(AND(ISBLANK(ns!BG$91),ISBLANK(ns!BG$92),ISBLANK(ns!BG$93),ISBLANK(ns!BG$94)),"UNK",FALSE())))</f>
        <v>1</v>
      </c>
      <c r="BH34" s="52" t="b">
        <f>IF(OR(AND((cs!$B$38&gt;=ns!BH$92),(cs!$B$38&lt;=ns!BH$93)),cs!$B$38=""),TRUE(),IF(OR(AND((cs!$B$38&gt;=ns!BH$91),(cs!$B$38&lt;ns!BH$92)),AND((cs!$B$38&lt;=ns!BH$94),(cs!$B$38&gt;ns!BH$93))),"RARE",IF(AND(ISBLANK(ns!BH$91),ISBLANK(ns!BH$92),ISBLANK(ns!BH$93),ISBLANK(ns!BH$94)),"UNK",FALSE())))</f>
        <v>1</v>
      </c>
      <c r="BI34" s="52" t="b">
        <f>IF(OR(AND((cs!$B$38&gt;=ns!BI$92),(cs!$B$38&lt;=ns!BI$93)),cs!$B$38=""),TRUE(),IF(OR(AND((cs!$B$38&gt;=ns!BI$91),(cs!$B$38&lt;ns!BI$92)),AND((cs!$B$38&lt;=ns!BI$94),(cs!$B$38&gt;ns!BI$93))),"RARE",IF(AND(ISBLANK(ns!BI$91),ISBLANK(ns!BI$92),ISBLANK(ns!BI$93),ISBLANK(ns!BI$94)),"UNK",FALSE())))</f>
        <v>1</v>
      </c>
      <c r="BJ34" s="52" t="b">
        <f>IF(OR(AND((cs!$B$38&gt;=ns!BJ$92),(cs!$B$38&lt;=ns!BJ$93)),cs!$B$38=""),TRUE(),IF(OR(AND((cs!$B$38&gt;=ns!BJ$91),(cs!$B$38&lt;ns!BJ$92)),AND((cs!$B$38&lt;=ns!BJ$94),(cs!$B$38&gt;ns!BJ$93))),"RARE",IF(AND(ISBLANK(ns!BJ$91),ISBLANK(ns!BJ$92),ISBLANK(ns!BJ$93),ISBLANK(ns!BJ$94)),"UNK",FALSE())))</f>
        <v>1</v>
      </c>
      <c r="BK34" s="52" t="b">
        <f>IF(OR(AND((cs!$B$38&gt;=ns!BK$92),(cs!$B$38&lt;=ns!BK$93)),cs!$B$38=""),TRUE(),IF(OR(AND((cs!$B$38&gt;=ns!BK$91),(cs!$B$38&lt;ns!BK$92)),AND((cs!$B$38&lt;=ns!BK$94),(cs!$B$38&gt;ns!BK$93))),"RARE",IF(AND(ISBLANK(ns!BK$91),ISBLANK(ns!BK$92),ISBLANK(ns!BK$93),ISBLANK(ns!BK$94)),"UNK",FALSE())))</f>
        <v>1</v>
      </c>
    </row>
    <row r="35" spans="1:63" x14ac:dyDescent="0.2">
      <c r="A35" t="s">
        <v>1205</v>
      </c>
      <c r="B35" s="52" t="b">
        <f>IF(OR(EXACT(cs!$B$39,ns!B$95),EXACT(cs!$B$39,ns!B$96),cs!$B$39=""),TRUE(),IF(OR(EXACT(cs!$B$39,LEFT(ns!B$95 &amp;" ",1)),EXACT(cs!$B$39,LEFT(ns!B$96 &amp;" ",1))),"RARE",IF(AND(ISBLANK(ns!B$95),ISBLANK(ns!B$96)),"UNK",FALSE())))</f>
        <v>1</v>
      </c>
      <c r="C35" s="52" t="b">
        <f>IF(OR(EXACT(cs!$B$39,ns!C$95),EXACT(cs!$B$39,ns!C$96),cs!$B$39=""),TRUE(),IF(OR(EXACT(cs!$B$39,LEFT(ns!C$95 &amp;" ",1)),EXACT(cs!$B$39,LEFT(ns!C$96 &amp;" ",1))),"RARE",IF(AND(ISBLANK(ns!C$95),ISBLANK(ns!C$96)),"UNK",FALSE())))</f>
        <v>1</v>
      </c>
      <c r="D35" s="52" t="b">
        <f>IF(OR(EXACT(cs!$B$39,ns!D$95),EXACT(cs!$B$39,ns!D$96),cs!$B$39=""),TRUE(),IF(OR(EXACT(cs!$B$39,LEFT(ns!D$95 &amp;" ",1)),EXACT(cs!$B$39,LEFT(ns!D$96 &amp;" ",1))),"RARE",IF(AND(ISBLANK(ns!D$95),ISBLANK(ns!D$96)),"UNK",FALSE())))</f>
        <v>1</v>
      </c>
      <c r="E35" s="52" t="b">
        <f>IF(OR(EXACT(cs!$B$39,ns!E$95),EXACT(cs!$B$39,ns!E$96),cs!$B$39=""),TRUE(),IF(OR(EXACT(cs!$B$39,LEFT(ns!E$95 &amp;" ",1)),EXACT(cs!$B$39,LEFT(ns!E$96 &amp;" ",1))),"RARE",IF(AND(ISBLANK(ns!E$95),ISBLANK(ns!E$96)),"UNK",FALSE())))</f>
        <v>1</v>
      </c>
      <c r="F35" s="52" t="b">
        <f>IF(OR(EXACT(cs!$B$39,ns!F$95),EXACT(cs!$B$39,ns!F$96),cs!$B$39=""),TRUE(),IF(OR(EXACT(cs!$B$39,LEFT(ns!F$95 &amp;" ",1)),EXACT(cs!$B$39,LEFT(ns!F$96 &amp;" ",1))),"RARE",IF(AND(ISBLANK(ns!F$95),ISBLANK(ns!F$96)),"UNK",FALSE())))</f>
        <v>1</v>
      </c>
      <c r="G35" s="52" t="b">
        <f>IF(OR(EXACT(cs!$B$39,ns!G$95),EXACT(cs!$B$39,ns!G$96),cs!$B$39=""),TRUE(),IF(OR(EXACT(cs!$B$39,LEFT(ns!G$95 &amp;" ",1)),EXACT(cs!$B$39,LEFT(ns!G$96 &amp;" ",1))),"RARE",IF(AND(ISBLANK(ns!G$95),ISBLANK(ns!G$96)),"UNK",FALSE())))</f>
        <v>1</v>
      </c>
      <c r="H35" s="52" t="b">
        <f>IF(OR(EXACT(cs!$B$39,ns!H$95),EXACT(cs!$B$39,ns!H$96),cs!$B$39=""),TRUE(),IF(OR(EXACT(cs!$B$39,LEFT(ns!H$95 &amp;" ",1)),EXACT(cs!$B$39,LEFT(ns!H$96 &amp;" ",1))),"RARE",IF(AND(ISBLANK(ns!H$95),ISBLANK(ns!H$96)),"UNK",FALSE())))</f>
        <v>1</v>
      </c>
      <c r="I35" s="52" t="b">
        <f>IF(OR(EXACT(cs!$B$39,ns!I$95),EXACT(cs!$B$39,ns!I$96),cs!$B$39=""),TRUE(),IF(OR(EXACT(cs!$B$39,LEFT(ns!I$95 &amp;" ",1)),EXACT(cs!$B$39,LEFT(ns!I$96 &amp;" ",1))),"RARE",IF(AND(ISBLANK(ns!I$95),ISBLANK(ns!I$96)),"UNK",FALSE())))</f>
        <v>1</v>
      </c>
      <c r="J35" s="52" t="b">
        <f>IF(OR(EXACT(cs!$B$39,ns!J$95),EXACT(cs!$B$39,ns!J$96),cs!$B$39=""),TRUE(),IF(OR(EXACT(cs!$B$39,LEFT(ns!J$95 &amp;" ",1)),EXACT(cs!$B$39,LEFT(ns!J$96 &amp;" ",1))),"RARE",IF(AND(ISBLANK(ns!J$95),ISBLANK(ns!J$96)),"UNK",FALSE())))</f>
        <v>1</v>
      </c>
      <c r="K35" s="52" t="b">
        <f>IF(OR(EXACT(cs!$B$39,ns!K$95),EXACT(cs!$B$39,ns!K$96),cs!$B$39=""),TRUE(),IF(OR(EXACT(cs!$B$39,LEFT(ns!K$95 &amp;" ",1)),EXACT(cs!$B$39,LEFT(ns!K$96 &amp;" ",1))),"RARE",IF(AND(ISBLANK(ns!K$95),ISBLANK(ns!K$96)),"UNK",FALSE())))</f>
        <v>1</v>
      </c>
      <c r="L35" s="52" t="b">
        <f>IF(OR(EXACT(cs!$B$39,ns!L$95),EXACT(cs!$B$39,ns!L$96),cs!$B$39=""),TRUE(),IF(OR(EXACT(cs!$B$39,LEFT(ns!L$95 &amp;" ",1)),EXACT(cs!$B$39,LEFT(ns!L$96 &amp;" ",1))),"RARE",IF(AND(ISBLANK(ns!L$95),ISBLANK(ns!L$96)),"UNK",FALSE())))</f>
        <v>1</v>
      </c>
      <c r="M35" s="52" t="b">
        <f>IF(OR(EXACT(cs!$B$39,ns!M$95),EXACT(cs!$B$39,ns!M$96),cs!$B$39=""),TRUE(),IF(OR(EXACT(cs!$B$39,LEFT(ns!M$95 &amp;" ",1)),EXACT(cs!$B$39,LEFT(ns!M$96 &amp;" ",1))),"RARE",IF(AND(ISBLANK(ns!M$95),ISBLANK(ns!M$96)),"UNK",FALSE())))</f>
        <v>1</v>
      </c>
      <c r="N35" s="52" t="b">
        <f>IF(OR(EXACT(cs!$B$39,ns!N$95),EXACT(cs!$B$39,ns!N$96),cs!$B$39=""),TRUE(),IF(OR(EXACT(cs!$B$39,LEFT(ns!N$95 &amp;" ",1)),EXACT(cs!$B$39,LEFT(ns!N$96 &amp;" ",1))),"RARE",IF(AND(ISBLANK(ns!N$95),ISBLANK(ns!N$96)),"UNK",FALSE())))</f>
        <v>1</v>
      </c>
      <c r="O35" s="52" t="b">
        <f>IF(OR(EXACT(cs!$B$39,ns!O$95),EXACT(cs!$B$39,ns!O$96),cs!$B$39=""),TRUE(),IF(OR(EXACT(cs!$B$39,LEFT(ns!O$95 &amp;" ",1)),EXACT(cs!$B$39,LEFT(ns!O$96 &amp;" ",1))),"RARE",IF(AND(ISBLANK(ns!O$95),ISBLANK(ns!O$96)),"UNK",FALSE())))</f>
        <v>1</v>
      </c>
      <c r="P35" s="52" t="b">
        <f>IF(OR(EXACT(cs!$B$39,ns!P$95),EXACT(cs!$B$39,ns!P$96),cs!$B$39=""),TRUE(),IF(OR(EXACT(cs!$B$39,LEFT(ns!P$95 &amp;" ",1)),EXACT(cs!$B$39,LEFT(ns!P$96 &amp;" ",1))),"RARE",IF(AND(ISBLANK(ns!P$95),ISBLANK(ns!P$96)),"UNK",FALSE())))</f>
        <v>1</v>
      </c>
      <c r="Q35" s="52" t="b">
        <f>IF(OR(EXACT(cs!$B$39,ns!Q$95),EXACT(cs!$B$39,ns!Q$96),cs!$B$39=""),TRUE(),IF(OR(EXACT(cs!$B$39,LEFT(ns!Q$95 &amp;" ",1)),EXACT(cs!$B$39,LEFT(ns!Q$96 &amp;" ",1))),"RARE",IF(AND(ISBLANK(ns!Q$95),ISBLANK(ns!Q$96)),"UNK",FALSE())))</f>
        <v>1</v>
      </c>
      <c r="R35" s="52" t="b">
        <f>IF(OR(EXACT(cs!$B$39,ns!R$95),EXACT(cs!$B$39,ns!R$96),cs!$B$39=""),TRUE(),IF(OR(EXACT(cs!$B$39,LEFT(ns!R$95 &amp;" ",1)),EXACT(cs!$B$39,LEFT(ns!R$96 &amp;" ",1))),"RARE",IF(AND(ISBLANK(ns!R$95),ISBLANK(ns!R$96)),"UNK",FALSE())))</f>
        <v>1</v>
      </c>
      <c r="S35" s="52" t="b">
        <f>IF(OR(EXACT(cs!$B$39,ns!S$95),EXACT(cs!$B$39,ns!S$96),cs!$B$39=""),TRUE(),IF(OR(EXACT(cs!$B$39,LEFT(ns!S$95 &amp;" ",1)),EXACT(cs!$B$39,LEFT(ns!S$96 &amp;" ",1))),"RARE",IF(AND(ISBLANK(ns!S$95),ISBLANK(ns!S$96)),"UNK",FALSE())))</f>
        <v>1</v>
      </c>
      <c r="T35" s="52" t="b">
        <f>IF(OR(EXACT(cs!$B$39,ns!T$95),EXACT(cs!$B$39,ns!T$96),cs!$B$39=""),TRUE(),IF(OR(EXACT(cs!$B$39,LEFT(ns!T$95 &amp;" ",1)),EXACT(cs!$B$39,LEFT(ns!T$96 &amp;" ",1))),"RARE",IF(AND(ISBLANK(ns!T$95),ISBLANK(ns!T$96)),"UNK",FALSE())))</f>
        <v>1</v>
      </c>
      <c r="U35" s="52" t="b">
        <f>IF(OR(EXACT(cs!$B$39,ns!U$95),EXACT(cs!$B$39,ns!U$96),cs!$B$39=""),TRUE(),IF(OR(EXACT(cs!$B$39,LEFT(ns!U$95 &amp;" ",1)),EXACT(cs!$B$39,LEFT(ns!U$96 &amp;" ",1))),"RARE",IF(AND(ISBLANK(ns!U$95),ISBLANK(ns!U$96)),"UNK",FALSE())))</f>
        <v>1</v>
      </c>
      <c r="V35" s="52" t="b">
        <f>IF(OR(EXACT(cs!$B$39,ns!V$95),EXACT(cs!$B$39,ns!V$96),cs!$B$39=""),TRUE(),IF(OR(EXACT(cs!$B$39,LEFT(ns!V$95 &amp;" ",1)),EXACT(cs!$B$39,LEFT(ns!V$96 &amp;" ",1))),"RARE",IF(AND(ISBLANK(ns!V$95),ISBLANK(ns!V$96)),"UNK",FALSE())))</f>
        <v>1</v>
      </c>
      <c r="W35" s="52" t="b">
        <f>IF(OR(EXACT(cs!$B$39,ns!W$95),EXACT(cs!$B$39,ns!W$96),cs!$B$39=""),TRUE(),IF(OR(EXACT(cs!$B$39,LEFT(ns!W$95 &amp;" ",1)),EXACT(cs!$B$39,LEFT(ns!W$96 &amp;" ",1))),"RARE",IF(AND(ISBLANK(ns!W$95),ISBLANK(ns!W$96)),"UNK",FALSE())))</f>
        <v>1</v>
      </c>
      <c r="X35" s="52" t="b">
        <f>IF(OR(EXACT(cs!$B$39,ns!X$95),EXACT(cs!$B$39,ns!X$96),cs!$B$39=""),TRUE(),IF(OR(EXACT(cs!$B$39,LEFT(ns!X$95 &amp;" ",1)),EXACT(cs!$B$39,LEFT(ns!X$96 &amp;" ",1))),"RARE",IF(AND(ISBLANK(ns!X$95),ISBLANK(ns!X$96)),"UNK",FALSE())))</f>
        <v>1</v>
      </c>
      <c r="Y35" s="52" t="b">
        <f>IF(OR(EXACT(cs!$B$39,ns!Y$95),EXACT(cs!$B$39,ns!Y$96),cs!$B$39=""),TRUE(),IF(OR(EXACT(cs!$B$39,LEFT(ns!Y$95 &amp;" ",1)),EXACT(cs!$B$39,LEFT(ns!Y$96 &amp;" ",1))),"RARE",IF(AND(ISBLANK(ns!Y$95),ISBLANK(ns!Y$96)),"UNK",FALSE())))</f>
        <v>1</v>
      </c>
      <c r="Z35" s="52" t="b">
        <f>IF(OR(EXACT(cs!$B$39,ns!Z$95),EXACT(cs!$B$39,ns!Z$96),cs!$B$39=""),TRUE(),IF(OR(EXACT(cs!$B$39,LEFT(ns!Z$95 &amp;" ",1)),EXACT(cs!$B$39,LEFT(ns!Z$96 &amp;" ",1))),"RARE",IF(AND(ISBLANK(ns!Z$95),ISBLANK(ns!Z$96)),"UNK",FALSE())))</f>
        <v>1</v>
      </c>
      <c r="AA35" s="52" t="b">
        <f>IF(OR(EXACT(cs!$B$39,ns!AA$95),EXACT(cs!$B$39,ns!AA$96),cs!$B$39=""),TRUE(),IF(OR(EXACT(cs!$B$39,LEFT(ns!AA$95 &amp;" ",1)),EXACT(cs!$B$39,LEFT(ns!AA$96 &amp;" ",1))),"RARE",IF(AND(ISBLANK(ns!AA$95),ISBLANK(ns!AA$96)),"UNK",FALSE())))</f>
        <v>1</v>
      </c>
      <c r="AB35" s="52" t="b">
        <f>IF(OR(EXACT(cs!$B$39,ns!AB$95),EXACT(cs!$B$39,ns!AB$96),cs!$B$39=""),TRUE(),IF(OR(EXACT(cs!$B$39,LEFT(ns!AB$95 &amp;" ",1)),EXACT(cs!$B$39,LEFT(ns!AB$96 &amp;" ",1))),"RARE",IF(AND(ISBLANK(ns!AB$95),ISBLANK(ns!AB$96)),"UNK",FALSE())))</f>
        <v>1</v>
      </c>
      <c r="AC35" s="52" t="b">
        <f>IF(OR(EXACT(cs!$B$39,ns!AC$95),EXACT(cs!$B$39,ns!AC$96),cs!$B$39=""),TRUE(),IF(OR(EXACT(cs!$B$39,LEFT(ns!AC$95 &amp;" ",1)),EXACT(cs!$B$39,LEFT(ns!AC$96 &amp;" ",1))),"RARE",IF(AND(ISBLANK(ns!AC$95),ISBLANK(ns!AC$96)),"UNK",FALSE())))</f>
        <v>1</v>
      </c>
      <c r="AD35" s="52" t="b">
        <f>IF(OR(EXACT(cs!$B$39,ns!AD$95),EXACT(cs!$B$39,ns!AD$96),cs!$B$39=""),TRUE(),IF(OR(EXACT(cs!$B$39,LEFT(ns!AD$95 &amp;" ",1)),EXACT(cs!$B$39,LEFT(ns!AD$96 &amp;" ",1))),"RARE",IF(AND(ISBLANK(ns!AD$95),ISBLANK(ns!AD$96)),"UNK",FALSE())))</f>
        <v>1</v>
      </c>
      <c r="AE35" s="52" t="b">
        <f>IF(OR(EXACT(cs!$B$39,ns!AE$95),EXACT(cs!$B$39,ns!AE$96),cs!$B$39=""),TRUE(),IF(OR(EXACT(cs!$B$39,LEFT(ns!AE$95 &amp;" ",1)),EXACT(cs!$B$39,LEFT(ns!AE$96 &amp;" ",1))),"RARE",IF(AND(ISBLANK(ns!AE$95),ISBLANK(ns!AE$96)),"UNK",FALSE())))</f>
        <v>1</v>
      </c>
      <c r="AF35" s="52" t="b">
        <f>IF(OR(EXACT(cs!$B$39,ns!AF$95),EXACT(cs!$B$39,ns!AF$96),cs!$B$39=""),TRUE(),IF(OR(EXACT(cs!$B$39,LEFT(ns!AF$95 &amp;" ",1)),EXACT(cs!$B$39,LEFT(ns!AF$96 &amp;" ",1))),"RARE",IF(AND(ISBLANK(ns!AF$95),ISBLANK(ns!AF$96)),"UNK",FALSE())))</f>
        <v>1</v>
      </c>
      <c r="AG35" s="52" t="b">
        <f>IF(OR(EXACT(cs!$B$39,ns!AG$95),EXACT(cs!$B$39,ns!AG$96),cs!$B$39=""),TRUE(),IF(OR(EXACT(cs!$B$39,LEFT(ns!AG$95 &amp;" ",1)),EXACT(cs!$B$39,LEFT(ns!AG$96 &amp;" ",1))),"RARE",IF(AND(ISBLANK(ns!AG$95),ISBLANK(ns!AG$96)),"UNK",FALSE())))</f>
        <v>1</v>
      </c>
      <c r="AH35" s="52" t="b">
        <f>IF(OR(EXACT(cs!$B$39,ns!AH$95),EXACT(cs!$B$39,ns!AH$96),cs!$B$39=""),TRUE(),IF(OR(EXACT(cs!$B$39,LEFT(ns!AH$95 &amp;" ",1)),EXACT(cs!$B$39,LEFT(ns!AH$96 &amp;" ",1))),"RARE",IF(AND(ISBLANK(ns!AH$95),ISBLANK(ns!AH$96)),"UNK",FALSE())))</f>
        <v>1</v>
      </c>
      <c r="AI35" s="52" t="b">
        <f>IF(OR(EXACT(cs!$B$39,ns!AI$95),EXACT(cs!$B$39,ns!AI$96),cs!$B$39=""),TRUE(),IF(OR(EXACT(cs!$B$39,LEFT(ns!AI$95 &amp;" ",1)),EXACT(cs!$B$39,LEFT(ns!AI$96 &amp;" ",1))),"RARE",IF(AND(ISBLANK(ns!AI$95),ISBLANK(ns!AI$96)),"UNK",FALSE())))</f>
        <v>1</v>
      </c>
      <c r="AJ35" s="52" t="b">
        <f>IF(OR(EXACT(cs!$B$39,ns!AJ$95),EXACT(cs!$B$39,ns!AJ$96),cs!$B$39=""),TRUE(),IF(OR(EXACT(cs!$B$39,LEFT(ns!AJ$95 &amp;" ",1)),EXACT(cs!$B$39,LEFT(ns!AJ$96 &amp;" ",1))),"RARE",IF(AND(ISBLANK(ns!AJ$95),ISBLANK(ns!AJ$96)),"UNK",FALSE())))</f>
        <v>1</v>
      </c>
      <c r="AK35" s="52" t="b">
        <f>IF(OR(EXACT(cs!$B$39,ns!AK$95),EXACT(cs!$B$39,ns!AK$96),cs!$B$39=""),TRUE(),IF(OR(EXACT(cs!$B$39,LEFT(ns!AK$95 &amp;" ",1)),EXACT(cs!$B$39,LEFT(ns!AK$96 &amp;" ",1))),"RARE",IF(AND(ISBLANK(ns!AK$95),ISBLANK(ns!AK$96)),"UNK",FALSE())))</f>
        <v>1</v>
      </c>
      <c r="AL35" s="52" t="b">
        <f>IF(OR(EXACT(cs!$B$39,ns!AL$95),EXACT(cs!$B$39,ns!AL$96),cs!$B$39=""),TRUE(),IF(OR(EXACT(cs!$B$39,LEFT(ns!AL$95 &amp;" ",1)),EXACT(cs!$B$39,LEFT(ns!AL$96 &amp;" ",1))),"RARE",IF(AND(ISBLANK(ns!AL$95),ISBLANK(ns!AL$96)),"UNK",FALSE())))</f>
        <v>1</v>
      </c>
      <c r="AM35" s="52" t="b">
        <f>IF(OR(EXACT(cs!$B$39,ns!AM$95),EXACT(cs!$B$39,ns!AM$96),cs!$B$39=""),TRUE(),IF(OR(EXACT(cs!$B$39,LEFT(ns!AM$95 &amp;" ",1)),EXACT(cs!$B$39,LEFT(ns!AM$96 &amp;" ",1))),"RARE",IF(AND(ISBLANK(ns!AM$95),ISBLANK(ns!AM$96)),"UNK",FALSE())))</f>
        <v>1</v>
      </c>
      <c r="AN35" s="52" t="b">
        <f>IF(OR(EXACT(cs!$B$39,ns!AN$95),EXACT(cs!$B$39,ns!AN$96),cs!$B$39=""),TRUE(),IF(OR(EXACT(cs!$B$39,LEFT(ns!AN$95 &amp;" ",1)),EXACT(cs!$B$39,LEFT(ns!AN$96 &amp;" ",1))),"RARE",IF(AND(ISBLANK(ns!AN$95),ISBLANK(ns!AN$96)),"UNK",FALSE())))</f>
        <v>1</v>
      </c>
      <c r="AO35" s="52" t="b">
        <f>IF(OR(EXACT(cs!$B$39,ns!AO$95),EXACT(cs!$B$39,ns!AO$96),cs!$B$39=""),TRUE(),IF(OR(EXACT(cs!$B$39,LEFT(ns!AO$95 &amp;" ",1)),EXACT(cs!$B$39,LEFT(ns!AO$96 &amp;" ",1))),"RARE",IF(AND(ISBLANK(ns!AO$95),ISBLANK(ns!AO$96)),"UNK",FALSE())))</f>
        <v>1</v>
      </c>
      <c r="AP35" s="52" t="b">
        <f>IF(OR(EXACT(cs!$B$39,ns!AP$95),EXACT(cs!$B$39,ns!AP$96),cs!$B$39=""),TRUE(),IF(OR(EXACT(cs!$B$39,LEFT(ns!AP$95 &amp;" ",1)),EXACT(cs!$B$39,LEFT(ns!AP$96 &amp;" ",1))),"RARE",IF(AND(ISBLANK(ns!AP$95),ISBLANK(ns!AP$96)),"UNK",FALSE())))</f>
        <v>1</v>
      </c>
      <c r="AQ35" s="52" t="b">
        <f>IF(OR(EXACT(cs!$B$39,ns!AQ$95),EXACT(cs!$B$39,ns!AQ$96),cs!$B$39=""),TRUE(),IF(OR(EXACT(cs!$B$39,LEFT(ns!AQ$95 &amp;" ",1)),EXACT(cs!$B$39,LEFT(ns!AQ$96 &amp;" ",1))),"RARE",IF(AND(ISBLANK(ns!AQ$95),ISBLANK(ns!AQ$96)),"UNK",FALSE())))</f>
        <v>1</v>
      </c>
      <c r="AR35" s="52" t="b">
        <f>IF(OR(EXACT(cs!$B$39,ns!AR$95),EXACT(cs!$B$39,ns!AR$96),cs!$B$39=""),TRUE(),IF(OR(EXACT(cs!$B$39,LEFT(ns!AR$95 &amp;" ",1)),EXACT(cs!$B$39,LEFT(ns!AR$96 &amp;" ",1))),"RARE",IF(AND(ISBLANK(ns!AR$95),ISBLANK(ns!AR$96)),"UNK",FALSE())))</f>
        <v>1</v>
      </c>
      <c r="AS35" s="52" t="b">
        <f>IF(OR(EXACT(cs!$B$39,ns!AS$95),EXACT(cs!$B$39,ns!AS$96),cs!$B$39=""),TRUE(),IF(OR(EXACT(cs!$B$39,LEFT(ns!AS$95 &amp;" ",1)),EXACT(cs!$B$39,LEFT(ns!AS$96 &amp;" ",1))),"RARE",IF(AND(ISBLANK(ns!AS$95),ISBLANK(ns!AS$96)),"UNK",FALSE())))</f>
        <v>1</v>
      </c>
      <c r="AT35" s="52" t="b">
        <f>IF(OR(EXACT(cs!$B$39,ns!AT$95),EXACT(cs!$B$39,ns!AT$96),cs!$B$39=""),TRUE(),IF(OR(EXACT(cs!$B$39,LEFT(ns!AT$95 &amp;" ",1)),EXACT(cs!$B$39,LEFT(ns!AT$96 &amp;" ",1))),"RARE",IF(AND(ISBLANK(ns!AT$95),ISBLANK(ns!AT$96)),"UNK",FALSE())))</f>
        <v>1</v>
      </c>
      <c r="AU35" s="52" t="b">
        <f>IF(OR(EXACT(cs!$B$39,ns!AU$95),EXACT(cs!$B$39,ns!AU$96),cs!$B$39=""),TRUE(),IF(OR(EXACT(cs!$B$39,LEFT(ns!AU$95 &amp;" ",1)),EXACT(cs!$B$39,LEFT(ns!AU$96 &amp;" ",1))),"RARE",IF(AND(ISBLANK(ns!AU$95),ISBLANK(ns!AU$96)),"UNK",FALSE())))</f>
        <v>1</v>
      </c>
      <c r="AV35" s="52" t="b">
        <f>IF(OR(EXACT(cs!$B$39,ns!AV$95),EXACT(cs!$B$39,ns!AV$96),cs!$B$39=""),TRUE(),IF(OR(EXACT(cs!$B$39,LEFT(ns!AV$95 &amp;" ",1)),EXACT(cs!$B$39,LEFT(ns!AV$96 &amp;" ",1))),"RARE",IF(AND(ISBLANK(ns!AV$95),ISBLANK(ns!AV$96)),"UNK",FALSE())))</f>
        <v>1</v>
      </c>
      <c r="AW35" s="52" t="b">
        <f>IF(OR(EXACT(cs!$B$39,ns!AW$95),EXACT(cs!$B$39,ns!AW$96),cs!$B$39=""),TRUE(),IF(OR(EXACT(cs!$B$39,LEFT(ns!AW$95 &amp;" ",1)),EXACT(cs!$B$39,LEFT(ns!AW$96 &amp;" ",1))),"RARE",IF(AND(ISBLANK(ns!AW$95),ISBLANK(ns!AW$96)),"UNK",FALSE())))</f>
        <v>1</v>
      </c>
      <c r="AX35" s="52" t="b">
        <f>IF(OR(EXACT(cs!$B$39,ns!AX$95),EXACT(cs!$B$39,ns!AX$96),cs!$B$39=""),TRUE(),IF(OR(EXACT(cs!$B$39,LEFT(ns!AX$95 &amp;" ",1)),EXACT(cs!$B$39,LEFT(ns!AX$96 &amp;" ",1))),"RARE",IF(AND(ISBLANK(ns!AX$95),ISBLANK(ns!AX$96)),"UNK",FALSE())))</f>
        <v>1</v>
      </c>
      <c r="AY35" s="52" t="b">
        <f>IF(OR(EXACT(cs!$B$39,ns!AY$95),EXACT(cs!$B$39,ns!AY$96),cs!$B$39=""),TRUE(),IF(OR(EXACT(cs!$B$39,LEFT(ns!AY$95 &amp;" ",1)),EXACT(cs!$B$39,LEFT(ns!AY$96 &amp;" ",1))),"RARE",IF(AND(ISBLANK(ns!AY$95),ISBLANK(ns!AY$96)),"UNK",FALSE())))</f>
        <v>1</v>
      </c>
      <c r="AZ35" s="52" t="b">
        <f>IF(OR(EXACT(cs!$B$39,ns!AZ$95),EXACT(cs!$B$39,ns!AZ$96),cs!$B$39=""),TRUE(),IF(OR(EXACT(cs!$B$39,LEFT(ns!AZ$95 &amp;" ",1)),EXACT(cs!$B$39,LEFT(ns!AZ$96 &amp;" ",1))),"RARE",IF(AND(ISBLANK(ns!AZ$95),ISBLANK(ns!AZ$96)),"UNK",FALSE())))</f>
        <v>1</v>
      </c>
      <c r="BA35" s="52" t="b">
        <f>IF(OR(EXACT(cs!$B$39,ns!BA$95),EXACT(cs!$B$39,ns!BA$96),cs!$B$39=""),TRUE(),IF(OR(EXACT(cs!$B$39,LEFT(ns!BA$95 &amp;" ",1)),EXACT(cs!$B$39,LEFT(ns!BA$96 &amp;" ",1))),"RARE",IF(AND(ISBLANK(ns!BA$95),ISBLANK(ns!BA$96)),"UNK",FALSE())))</f>
        <v>1</v>
      </c>
      <c r="BB35" s="52" t="b">
        <f>IF(OR(EXACT(cs!$B$39,ns!BB$95),EXACT(cs!$B$39,ns!BB$96),cs!$B$39=""),TRUE(),IF(OR(EXACT(cs!$B$39,LEFT(ns!BB$95 &amp;" ",1)),EXACT(cs!$B$39,LEFT(ns!BB$96 &amp;" ",1))),"RARE",IF(AND(ISBLANK(ns!BB$95),ISBLANK(ns!BB$96)),"UNK",FALSE())))</f>
        <v>1</v>
      </c>
      <c r="BC35" s="52" t="b">
        <f>IF(OR(EXACT(cs!$B$39,ns!BC$95),EXACT(cs!$B$39,ns!BC$96),cs!$B$39=""),TRUE(),IF(OR(EXACT(cs!$B$39,LEFT(ns!BC$95 &amp;" ",1)),EXACT(cs!$B$39,LEFT(ns!BC$96 &amp;" ",1))),"RARE",IF(AND(ISBLANK(ns!BC$95),ISBLANK(ns!BC$96)),"UNK",FALSE())))</f>
        <v>1</v>
      </c>
      <c r="BD35" s="52" t="b">
        <f>IF(OR(EXACT(cs!$B$39,ns!BD$95),EXACT(cs!$B$39,ns!BD$96),cs!$B$39=""),TRUE(),IF(OR(EXACT(cs!$B$39,LEFT(ns!BD$95 &amp;" ",1)),EXACT(cs!$B$39,LEFT(ns!BD$96 &amp;" ",1))),"RARE",IF(AND(ISBLANK(ns!BD$95),ISBLANK(ns!BD$96)),"UNK",FALSE())))</f>
        <v>1</v>
      </c>
      <c r="BE35" s="52" t="b">
        <f>IF(OR(EXACT(cs!$B$39,ns!BE$95),EXACT(cs!$B$39,ns!BE$96),cs!$B$39=""),TRUE(),IF(OR(EXACT(cs!$B$39,LEFT(ns!BE$95 &amp;" ",1)),EXACT(cs!$B$39,LEFT(ns!BE$96 &amp;" ",1))),"RARE",IF(AND(ISBLANK(ns!BE$95),ISBLANK(ns!BE$96)),"UNK",FALSE())))</f>
        <v>1</v>
      </c>
      <c r="BF35" s="52" t="b">
        <f>IF(OR(EXACT(cs!$B$39,ns!BF$95),EXACT(cs!$B$39,ns!BF$96),cs!$B$39=""),TRUE(),IF(OR(EXACT(cs!$B$39,LEFT(ns!BF$95 &amp;" ",1)),EXACT(cs!$B$39,LEFT(ns!BF$96 &amp;" ",1))),"RARE",IF(AND(ISBLANK(ns!BF$95),ISBLANK(ns!BF$96)),"UNK",FALSE())))</f>
        <v>1</v>
      </c>
      <c r="BG35" s="52" t="b">
        <f>IF(OR(EXACT(cs!$B$39,ns!BG$95),EXACT(cs!$B$39,ns!BG$96),cs!$B$39=""),TRUE(),IF(OR(EXACT(cs!$B$39,LEFT(ns!BG$95 &amp;" ",1)),EXACT(cs!$B$39,LEFT(ns!BG$96 &amp;" ",1))),"RARE",IF(AND(ISBLANK(ns!BG$95),ISBLANK(ns!BG$96)),"UNK",FALSE())))</f>
        <v>1</v>
      </c>
      <c r="BH35" s="52" t="b">
        <f>IF(OR(EXACT(cs!$B$39,ns!BH$95),EXACT(cs!$B$39,ns!BH$96),cs!$B$39=""),TRUE(),IF(OR(EXACT(cs!$B$39,LEFT(ns!BH$95 &amp;" ",1)),EXACT(cs!$B$39,LEFT(ns!BH$96 &amp;" ",1))),"RARE",IF(AND(ISBLANK(ns!BH$95),ISBLANK(ns!BH$96)),"UNK",FALSE())))</f>
        <v>1</v>
      </c>
      <c r="BI35" s="52" t="b">
        <f>IF(OR(EXACT(cs!$B$39,ns!BI$95),EXACT(cs!$B$39,ns!BI$96),cs!$B$39=""),TRUE(),IF(OR(EXACT(cs!$B$39,LEFT(ns!BI$95 &amp;" ",1)),EXACT(cs!$B$39,LEFT(ns!BI$96 &amp;" ",1))),"RARE",IF(AND(ISBLANK(ns!BI$95),ISBLANK(ns!BI$96)),"UNK",FALSE())))</f>
        <v>1</v>
      </c>
      <c r="BJ35" s="52" t="b">
        <f>IF(OR(EXACT(cs!$B$39,ns!BJ$95),EXACT(cs!$B$39,ns!BJ$96),cs!$B$39=""),TRUE(),IF(OR(EXACT(cs!$B$39,LEFT(ns!BJ$95 &amp;" ",1)),EXACT(cs!$B$39,LEFT(ns!BJ$96 &amp;" ",1))),"RARE",IF(AND(ISBLANK(ns!BJ$95),ISBLANK(ns!BJ$96)),"UNK",FALSE())))</f>
        <v>1</v>
      </c>
      <c r="BK35" s="52" t="b">
        <f>IF(OR(EXACT(cs!$B$39,ns!BK$95),EXACT(cs!$B$39,ns!BK$96),cs!$B$39=""),TRUE(),IF(OR(EXACT(cs!$B$39,LEFT(ns!BK$95 &amp;" ",1)),EXACT(cs!$B$39,LEFT(ns!BK$96 &amp;" ",1))),"RARE",IF(AND(ISBLANK(ns!BK$95),ISBLANK(ns!BK$96)),"UNK",FALSE())))</f>
        <v>1</v>
      </c>
    </row>
    <row r="36" spans="1:63" x14ac:dyDescent="0.2">
      <c r="A36" t="s">
        <v>484</v>
      </c>
      <c r="B36" s="52" t="b">
        <f>IF(OR(EXACT(cs!$B$40,ns!B$97),EXACT(cs!$B$40,ns!B$98),cs!$B$40=""),TRUE(),IF(OR(EXACT(cs!$B$40,LEFT(ns!B$97 &amp; " ",1)),EXACT(cs!$B$40,LEFT(ns!B$98 &amp; " ",1))),"RARE",IF(AND(ISBLANK(ns!B$97),ISBLANK(ns!B$98)),"UNK",FALSE())))</f>
        <v>1</v>
      </c>
      <c r="C36" s="52" t="b">
        <f>IF(OR(EXACT(cs!$B$40,ns!C$97),EXACT(cs!$B$40,ns!C$98),cs!$B$40=""),TRUE(),IF(OR(EXACT(cs!$B$40,LEFT(ns!C$97 &amp; " ",1)),EXACT(cs!$B$40,LEFT(ns!C$98 &amp; " ",1))),"RARE",IF(AND(ISBLANK(ns!C$97),ISBLANK(ns!C$98)),"UNK",FALSE())))</f>
        <v>1</v>
      </c>
      <c r="D36" s="52" t="b">
        <f>IF(OR(EXACT(cs!$B$40,ns!D$97),EXACT(cs!$B$40,ns!D$98),cs!$B$40=""),TRUE(),IF(OR(EXACT(cs!$B$40,LEFT(ns!D$97 &amp; " ",1)),EXACT(cs!$B$40,LEFT(ns!D$98 &amp; " ",1))),"RARE",IF(AND(ISBLANK(ns!D$97),ISBLANK(ns!D$98)),"UNK",FALSE())))</f>
        <v>1</v>
      </c>
      <c r="E36" s="52" t="b">
        <f>IF(OR(EXACT(cs!$B$40,ns!E$97),EXACT(cs!$B$40,ns!E$98),cs!$B$40=""),TRUE(),IF(OR(EXACT(cs!$B$40,LEFT(ns!E$97 &amp; " ",1)),EXACT(cs!$B$40,LEFT(ns!E$98 &amp; " ",1))),"RARE",IF(AND(ISBLANK(ns!E$97),ISBLANK(ns!E$98)),"UNK",FALSE())))</f>
        <v>1</v>
      </c>
      <c r="F36" s="52" t="b">
        <f>IF(OR(EXACT(cs!$B$40,ns!F$97),EXACT(cs!$B$40,ns!F$98),cs!$B$40=""),TRUE(),IF(OR(EXACT(cs!$B$40,LEFT(ns!F$97 &amp; " ",1)),EXACT(cs!$B$40,LEFT(ns!F$98 &amp; " ",1))),"RARE",IF(AND(ISBLANK(ns!F$97),ISBLANK(ns!F$98)),"UNK",FALSE())))</f>
        <v>1</v>
      </c>
      <c r="G36" s="52" t="b">
        <f>IF(OR(EXACT(cs!$B$40,ns!G$97),EXACT(cs!$B$40,ns!G$98),cs!$B$40=""),TRUE(),IF(OR(EXACT(cs!$B$40,LEFT(ns!G$97 &amp; " ",1)),EXACT(cs!$B$40,LEFT(ns!G$98 &amp; " ",1))),"RARE",IF(AND(ISBLANK(ns!G$97),ISBLANK(ns!G$98)),"UNK",FALSE())))</f>
        <v>1</v>
      </c>
      <c r="H36" s="52" t="b">
        <f>IF(OR(EXACT(cs!$B$40,ns!H$97),EXACT(cs!$B$40,ns!H$98),cs!$B$40=""),TRUE(),IF(OR(EXACT(cs!$B$40,LEFT(ns!H$97 &amp; " ",1)),EXACT(cs!$B$40,LEFT(ns!H$98 &amp; " ",1))),"RARE",IF(AND(ISBLANK(ns!H$97),ISBLANK(ns!H$98)),"UNK",FALSE())))</f>
        <v>1</v>
      </c>
      <c r="I36" s="52" t="b">
        <f>IF(OR(EXACT(cs!$B$40,ns!I$97),EXACT(cs!$B$40,ns!I$98),cs!$B$40=""),TRUE(),IF(OR(EXACT(cs!$B$40,LEFT(ns!I$97 &amp; " ",1)),EXACT(cs!$B$40,LEFT(ns!I$98 &amp; " ",1))),"RARE",IF(AND(ISBLANK(ns!I$97),ISBLANK(ns!I$98)),"UNK",FALSE())))</f>
        <v>1</v>
      </c>
      <c r="J36" s="52" t="b">
        <f>IF(OR(EXACT(cs!$B$40,ns!J$97),EXACT(cs!$B$40,ns!J$98),cs!$B$40=""),TRUE(),IF(OR(EXACT(cs!$B$40,LEFT(ns!J$97 &amp; " ",1)),EXACT(cs!$B$40,LEFT(ns!J$98 &amp; " ",1))),"RARE",IF(AND(ISBLANK(ns!J$97),ISBLANK(ns!J$98)),"UNK",FALSE())))</f>
        <v>1</v>
      </c>
      <c r="K36" s="52" t="b">
        <f>IF(OR(EXACT(cs!$B$40,ns!K$97),EXACT(cs!$B$40,ns!K$98),cs!$B$40=""),TRUE(),IF(OR(EXACT(cs!$B$40,LEFT(ns!K$97 &amp; " ",1)),EXACT(cs!$B$40,LEFT(ns!K$98 &amp; " ",1))),"RARE",IF(AND(ISBLANK(ns!K$97),ISBLANK(ns!K$98)),"UNK",FALSE())))</f>
        <v>1</v>
      </c>
      <c r="L36" s="52" t="b">
        <f>IF(OR(EXACT(cs!$B$40,ns!L$97),EXACT(cs!$B$40,ns!L$98),cs!$B$40=""),TRUE(),IF(OR(EXACT(cs!$B$40,LEFT(ns!L$97 &amp; " ",1)),EXACT(cs!$B$40,LEFT(ns!L$98 &amp; " ",1))),"RARE",IF(AND(ISBLANK(ns!L$97),ISBLANK(ns!L$98)),"UNK",FALSE())))</f>
        <v>1</v>
      </c>
      <c r="M36" s="52" t="b">
        <f>IF(OR(EXACT(cs!$B$40,ns!M$97),EXACT(cs!$B$40,ns!M$98),cs!$B$40=""),TRUE(),IF(OR(EXACT(cs!$B$40,LEFT(ns!M$97 &amp; " ",1)),EXACT(cs!$B$40,LEFT(ns!M$98 &amp; " ",1))),"RARE",IF(AND(ISBLANK(ns!M$97),ISBLANK(ns!M$98)),"UNK",FALSE())))</f>
        <v>1</v>
      </c>
      <c r="N36" s="52" t="b">
        <f>IF(OR(EXACT(cs!$B$40,ns!N$97),EXACT(cs!$B$40,ns!N$98),cs!$B$40=""),TRUE(),IF(OR(EXACT(cs!$B$40,LEFT(ns!N$97 &amp; " ",1)),EXACT(cs!$B$40,LEFT(ns!N$98 &amp; " ",1))),"RARE",IF(AND(ISBLANK(ns!N$97),ISBLANK(ns!N$98)),"UNK",FALSE())))</f>
        <v>1</v>
      </c>
      <c r="O36" s="52" t="b">
        <f>IF(OR(EXACT(cs!$B$40,ns!O$97),EXACT(cs!$B$40,ns!O$98),cs!$B$40=""),TRUE(),IF(OR(EXACT(cs!$B$40,LEFT(ns!O$97 &amp; " ",1)),EXACT(cs!$B$40,LEFT(ns!O$98 &amp; " ",1))),"RARE",IF(AND(ISBLANK(ns!O$97),ISBLANK(ns!O$98)),"UNK",FALSE())))</f>
        <v>1</v>
      </c>
      <c r="P36" s="52" t="b">
        <f>IF(OR(EXACT(cs!$B$40,ns!P$97),EXACT(cs!$B$40,ns!P$98),cs!$B$40=""),TRUE(),IF(OR(EXACT(cs!$B$40,LEFT(ns!P$97 &amp; " ",1)),EXACT(cs!$B$40,LEFT(ns!P$98 &amp; " ",1))),"RARE",IF(AND(ISBLANK(ns!P$97),ISBLANK(ns!P$98)),"UNK",FALSE())))</f>
        <v>1</v>
      </c>
      <c r="Q36" s="52" t="b">
        <f>IF(OR(EXACT(cs!$B$40,ns!Q$97),EXACT(cs!$B$40,ns!Q$98),cs!$B$40=""),TRUE(),IF(OR(EXACT(cs!$B$40,LEFT(ns!Q$97 &amp; " ",1)),EXACT(cs!$B$40,LEFT(ns!Q$98 &amp; " ",1))),"RARE",IF(AND(ISBLANK(ns!Q$97),ISBLANK(ns!Q$98)),"UNK",FALSE())))</f>
        <v>1</v>
      </c>
      <c r="R36" s="52" t="b">
        <f>IF(OR(EXACT(cs!$B$40,ns!R$97),EXACT(cs!$B$40,ns!R$98),cs!$B$40=""),TRUE(),IF(OR(EXACT(cs!$B$40,LEFT(ns!R$97 &amp; " ",1)),EXACT(cs!$B$40,LEFT(ns!R$98 &amp; " ",1))),"RARE",IF(AND(ISBLANK(ns!R$97),ISBLANK(ns!R$98)),"UNK",FALSE())))</f>
        <v>1</v>
      </c>
      <c r="S36" s="52" t="b">
        <f>IF(OR(EXACT(cs!$B$40,ns!S$97),EXACT(cs!$B$40,ns!S$98),cs!$B$40=""),TRUE(),IF(OR(EXACT(cs!$B$40,LEFT(ns!S$97 &amp; " ",1)),EXACT(cs!$B$40,LEFT(ns!S$98 &amp; " ",1))),"RARE",IF(AND(ISBLANK(ns!S$97),ISBLANK(ns!S$98)),"UNK",FALSE())))</f>
        <v>1</v>
      </c>
      <c r="T36" s="52" t="b">
        <f>IF(OR(EXACT(cs!$B$40,ns!T$97),EXACT(cs!$B$40,ns!T$98),cs!$B$40=""),TRUE(),IF(OR(EXACT(cs!$B$40,LEFT(ns!T$97 &amp; " ",1)),EXACT(cs!$B$40,LEFT(ns!T$98 &amp; " ",1))),"RARE",IF(AND(ISBLANK(ns!T$97),ISBLANK(ns!T$98)),"UNK",FALSE())))</f>
        <v>1</v>
      </c>
      <c r="U36" s="52" t="b">
        <f>IF(OR(EXACT(cs!$B$40,ns!U$97),EXACT(cs!$B$40,ns!U$98),cs!$B$40=""),TRUE(),IF(OR(EXACT(cs!$B$40,LEFT(ns!U$97 &amp; " ",1)),EXACT(cs!$B$40,LEFT(ns!U$98 &amp; " ",1))),"RARE",IF(AND(ISBLANK(ns!U$97),ISBLANK(ns!U$98)),"UNK",FALSE())))</f>
        <v>1</v>
      </c>
      <c r="V36" s="52" t="b">
        <f>IF(OR(EXACT(cs!$B$40,ns!V$97),EXACT(cs!$B$40,ns!V$98),cs!$B$40=""),TRUE(),IF(OR(EXACT(cs!$B$40,LEFT(ns!V$97 &amp; " ",1)),EXACT(cs!$B$40,LEFT(ns!V$98 &amp; " ",1))),"RARE",IF(AND(ISBLANK(ns!V$97),ISBLANK(ns!V$98)),"UNK",FALSE())))</f>
        <v>1</v>
      </c>
      <c r="W36" s="52" t="b">
        <f>IF(OR(EXACT(cs!$B$40,ns!W$97),EXACT(cs!$B$40,ns!W$98),cs!$B$40=""),TRUE(),IF(OR(EXACT(cs!$B$40,LEFT(ns!W$97 &amp; " ",1)),EXACT(cs!$B$40,LEFT(ns!W$98 &amp; " ",1))),"RARE",IF(AND(ISBLANK(ns!W$97),ISBLANK(ns!W$98)),"UNK",FALSE())))</f>
        <v>1</v>
      </c>
      <c r="X36" s="52" t="b">
        <f>IF(OR(EXACT(cs!$B$40,ns!X$97),EXACT(cs!$B$40,ns!X$98),cs!$B$40=""),TRUE(),IF(OR(EXACT(cs!$B$40,LEFT(ns!X$97 &amp; " ",1)),EXACT(cs!$B$40,LEFT(ns!X$98 &amp; " ",1))),"RARE",IF(AND(ISBLANK(ns!X$97),ISBLANK(ns!X$98)),"UNK",FALSE())))</f>
        <v>1</v>
      </c>
      <c r="Y36" s="52" t="b">
        <f>IF(OR(EXACT(cs!$B$40,ns!Y$97),EXACT(cs!$B$40,ns!Y$98),cs!$B$40=""),TRUE(),IF(OR(EXACT(cs!$B$40,LEFT(ns!Y$97 &amp; " ",1)),EXACT(cs!$B$40,LEFT(ns!Y$98 &amp; " ",1))),"RARE",IF(AND(ISBLANK(ns!Y$97),ISBLANK(ns!Y$98)),"UNK",FALSE())))</f>
        <v>1</v>
      </c>
      <c r="Z36" s="52" t="b">
        <f>IF(OR(EXACT(cs!$B$40,ns!Z$97),EXACT(cs!$B$40,ns!Z$98),cs!$B$40=""),TRUE(),IF(OR(EXACT(cs!$B$40,LEFT(ns!Z$97 &amp; " ",1)),EXACT(cs!$B$40,LEFT(ns!Z$98 &amp; " ",1))),"RARE",IF(AND(ISBLANK(ns!Z$97),ISBLANK(ns!Z$98)),"UNK",FALSE())))</f>
        <v>1</v>
      </c>
      <c r="AA36" s="52" t="b">
        <f>IF(OR(EXACT(cs!$B$40,ns!AA$97),EXACT(cs!$B$40,ns!AA$98),cs!$B$40=""),TRUE(),IF(OR(EXACT(cs!$B$40,LEFT(ns!AA$97 &amp; " ",1)),EXACT(cs!$B$40,LEFT(ns!AA$98 &amp; " ",1))),"RARE",IF(AND(ISBLANK(ns!AA$97),ISBLANK(ns!AA$98)),"UNK",FALSE())))</f>
        <v>1</v>
      </c>
      <c r="AB36" s="52" t="b">
        <f>IF(OR(EXACT(cs!$B$40,ns!AB$97),EXACT(cs!$B$40,ns!AB$98),cs!$B$40=""),TRUE(),IF(OR(EXACT(cs!$B$40,LEFT(ns!AB$97 &amp; " ",1)),EXACT(cs!$B$40,LEFT(ns!AB$98 &amp; " ",1))),"RARE",IF(AND(ISBLANK(ns!AB$97),ISBLANK(ns!AB$98)),"UNK",FALSE())))</f>
        <v>1</v>
      </c>
      <c r="AC36" s="52" t="b">
        <f>IF(OR(EXACT(cs!$B$40,ns!AC$97),EXACT(cs!$B$40,ns!AC$98),cs!$B$40=""),TRUE(),IF(OR(EXACT(cs!$B$40,LEFT(ns!AC$97 &amp; " ",1)),EXACT(cs!$B$40,LEFT(ns!AC$98 &amp; " ",1))),"RARE",IF(AND(ISBLANK(ns!AC$97),ISBLANK(ns!AC$98)),"UNK",FALSE())))</f>
        <v>1</v>
      </c>
      <c r="AD36" s="52" t="b">
        <f>IF(OR(EXACT(cs!$B$40,ns!AD$97),EXACT(cs!$B$40,ns!AD$98),cs!$B$40=""),TRUE(),IF(OR(EXACT(cs!$B$40,LEFT(ns!AD$97 &amp; " ",1)),EXACT(cs!$B$40,LEFT(ns!AD$98 &amp; " ",1))),"RARE",IF(AND(ISBLANK(ns!AD$97),ISBLANK(ns!AD$98)),"UNK",FALSE())))</f>
        <v>1</v>
      </c>
      <c r="AE36" s="52" t="b">
        <f>IF(OR(EXACT(cs!$B$40,ns!AE$97),EXACT(cs!$B$40,ns!AE$98),cs!$B$40=""),TRUE(),IF(OR(EXACT(cs!$B$40,LEFT(ns!AE$97 &amp; " ",1)),EXACT(cs!$B$40,LEFT(ns!AE$98 &amp; " ",1))),"RARE",IF(AND(ISBLANK(ns!AE$97),ISBLANK(ns!AE$98)),"UNK",FALSE())))</f>
        <v>1</v>
      </c>
      <c r="AF36" s="52" t="b">
        <f>IF(OR(EXACT(cs!$B$40,ns!AF$97),EXACT(cs!$B$40,ns!AF$98),cs!$B$40=""),TRUE(),IF(OR(EXACT(cs!$B$40,LEFT(ns!AF$97 &amp; " ",1)),EXACT(cs!$B$40,LEFT(ns!AF$98 &amp; " ",1))),"RARE",IF(AND(ISBLANK(ns!AF$97),ISBLANK(ns!AF$98)),"UNK",FALSE())))</f>
        <v>1</v>
      </c>
      <c r="AG36" s="52" t="b">
        <f>IF(OR(EXACT(cs!$B$40,ns!AG$97),EXACT(cs!$B$40,ns!AG$98),cs!$B$40=""),TRUE(),IF(OR(EXACT(cs!$B$40,LEFT(ns!AG$97 &amp; " ",1)),EXACT(cs!$B$40,LEFT(ns!AG$98 &amp; " ",1))),"RARE",IF(AND(ISBLANK(ns!AG$97),ISBLANK(ns!AG$98)),"UNK",FALSE())))</f>
        <v>1</v>
      </c>
      <c r="AH36" s="52" t="b">
        <f>IF(OR(EXACT(cs!$B$40,ns!AH$97),EXACT(cs!$B$40,ns!AH$98),cs!$B$40=""),TRUE(),IF(OR(EXACT(cs!$B$40,LEFT(ns!AH$97 &amp; " ",1)),EXACT(cs!$B$40,LEFT(ns!AH$98 &amp; " ",1))),"RARE",IF(AND(ISBLANK(ns!AH$97),ISBLANK(ns!AH$98)),"UNK",FALSE())))</f>
        <v>1</v>
      </c>
      <c r="AI36" s="52" t="b">
        <f>IF(OR(EXACT(cs!$B$40,ns!AI$97),EXACT(cs!$B$40,ns!AI$98),cs!$B$40=""),TRUE(),IF(OR(EXACT(cs!$B$40,LEFT(ns!AI$97 &amp; " ",1)),EXACT(cs!$B$40,LEFT(ns!AI$98 &amp; " ",1))),"RARE",IF(AND(ISBLANK(ns!AI$97),ISBLANK(ns!AI$98)),"UNK",FALSE())))</f>
        <v>1</v>
      </c>
      <c r="AJ36" s="52" t="b">
        <f>IF(OR(EXACT(cs!$B$40,ns!AJ$97),EXACT(cs!$B$40,ns!AJ$98),cs!$B$40=""),TRUE(),IF(OR(EXACT(cs!$B$40,LEFT(ns!AJ$97 &amp; " ",1)),EXACT(cs!$B$40,LEFT(ns!AJ$98 &amp; " ",1))),"RARE",IF(AND(ISBLANK(ns!AJ$97),ISBLANK(ns!AJ$98)),"UNK",FALSE())))</f>
        <v>1</v>
      </c>
      <c r="AK36" s="52" t="b">
        <f>IF(OR(EXACT(cs!$B$40,ns!AK$97),EXACT(cs!$B$40,ns!AK$98),cs!$B$40=""),TRUE(),IF(OR(EXACT(cs!$B$40,LEFT(ns!AK$97 &amp; " ",1)),EXACT(cs!$B$40,LEFT(ns!AK$98 &amp; " ",1))),"RARE",IF(AND(ISBLANK(ns!AK$97),ISBLANK(ns!AK$98)),"UNK",FALSE())))</f>
        <v>1</v>
      </c>
      <c r="AL36" s="52" t="b">
        <f>IF(OR(EXACT(cs!$B$40,ns!AL$97),EXACT(cs!$B$40,ns!AL$98),cs!$B$40=""),TRUE(),IF(OR(EXACT(cs!$B$40,LEFT(ns!AL$97 &amp; " ",1)),EXACT(cs!$B$40,LEFT(ns!AL$98 &amp; " ",1))),"RARE",IF(AND(ISBLANK(ns!AL$97),ISBLANK(ns!AL$98)),"UNK",FALSE())))</f>
        <v>1</v>
      </c>
      <c r="AM36" s="52" t="b">
        <f>IF(OR(EXACT(cs!$B$40,ns!AM$97),EXACT(cs!$B$40,ns!AM$98),cs!$B$40=""),TRUE(),IF(OR(EXACT(cs!$B$40,LEFT(ns!AM$97 &amp; " ",1)),EXACT(cs!$B$40,LEFT(ns!AM$98 &amp; " ",1))),"RARE",IF(AND(ISBLANK(ns!AM$97),ISBLANK(ns!AM$98)),"UNK",FALSE())))</f>
        <v>1</v>
      </c>
      <c r="AN36" s="52" t="b">
        <f>IF(OR(EXACT(cs!$B$40,ns!AN$97),EXACT(cs!$B$40,ns!AN$98),cs!$B$40=""),TRUE(),IF(OR(EXACT(cs!$B$40,LEFT(ns!AN$97 &amp; " ",1)),EXACT(cs!$B$40,LEFT(ns!AN$98 &amp; " ",1))),"RARE",IF(AND(ISBLANK(ns!AN$97),ISBLANK(ns!AN$98)),"UNK",FALSE())))</f>
        <v>1</v>
      </c>
      <c r="AO36" s="52" t="b">
        <f>IF(OR(EXACT(cs!$B$40,ns!AO$97),EXACT(cs!$B$40,ns!AO$98),cs!$B$40=""),TRUE(),IF(OR(EXACT(cs!$B$40,LEFT(ns!AO$97 &amp; " ",1)),EXACT(cs!$B$40,LEFT(ns!AO$98 &amp; " ",1))),"RARE",IF(AND(ISBLANK(ns!AO$97),ISBLANK(ns!AO$98)),"UNK",FALSE())))</f>
        <v>1</v>
      </c>
      <c r="AP36" s="52" t="b">
        <f>IF(OR(EXACT(cs!$B$40,ns!AP$97),EXACT(cs!$B$40,ns!AP$98),cs!$B$40=""),TRUE(),IF(OR(EXACT(cs!$B$40,LEFT(ns!AP$97 &amp; " ",1)),EXACT(cs!$B$40,LEFT(ns!AP$98 &amp; " ",1))),"RARE",IF(AND(ISBLANK(ns!AP$97),ISBLANK(ns!AP$98)),"UNK",FALSE())))</f>
        <v>1</v>
      </c>
      <c r="AQ36" s="52" t="b">
        <f>IF(OR(EXACT(cs!$B$40,ns!AQ$97),EXACT(cs!$B$40,ns!AQ$98),cs!$B$40=""),TRUE(),IF(OR(EXACT(cs!$B$40,LEFT(ns!AQ$97 &amp; " ",1)),EXACT(cs!$B$40,LEFT(ns!AQ$98 &amp; " ",1))),"RARE",IF(AND(ISBLANK(ns!AQ$97),ISBLANK(ns!AQ$98)),"UNK",FALSE())))</f>
        <v>1</v>
      </c>
      <c r="AR36" s="52" t="b">
        <f>IF(OR(EXACT(cs!$B$40,ns!AR$97),EXACT(cs!$B$40,ns!AR$98),cs!$B$40=""),TRUE(),IF(OR(EXACT(cs!$B$40,LEFT(ns!AR$97 &amp; " ",1)),EXACT(cs!$B$40,LEFT(ns!AR$98 &amp; " ",1))),"RARE",IF(AND(ISBLANK(ns!AR$97),ISBLANK(ns!AR$98)),"UNK",FALSE())))</f>
        <v>1</v>
      </c>
      <c r="AS36" s="52" t="b">
        <f>IF(OR(EXACT(cs!$B$40,ns!AS$97),EXACT(cs!$B$40,ns!AS$98),cs!$B$40=""),TRUE(),IF(OR(EXACT(cs!$B$40,LEFT(ns!AS$97 &amp; " ",1)),EXACT(cs!$B$40,LEFT(ns!AS$98 &amp; " ",1))),"RARE",IF(AND(ISBLANK(ns!AS$97),ISBLANK(ns!AS$98)),"UNK",FALSE())))</f>
        <v>1</v>
      </c>
      <c r="AT36" s="52" t="b">
        <f>IF(OR(EXACT(cs!$B$40,ns!AT$97),EXACT(cs!$B$40,ns!AT$98),cs!$B$40=""),TRUE(),IF(OR(EXACT(cs!$B$40,LEFT(ns!AT$97 &amp; " ",1)),EXACT(cs!$B$40,LEFT(ns!AT$98 &amp; " ",1))),"RARE",IF(AND(ISBLANK(ns!AT$97),ISBLANK(ns!AT$98)),"UNK",FALSE())))</f>
        <v>1</v>
      </c>
      <c r="AU36" s="52" t="b">
        <f>IF(OR(EXACT(cs!$B$40,ns!AU$97),EXACT(cs!$B$40,ns!AU$98),cs!$B$40=""),TRUE(),IF(OR(EXACT(cs!$B$40,LEFT(ns!AU$97 &amp; " ",1)),EXACT(cs!$B$40,LEFT(ns!AU$98 &amp; " ",1))),"RARE",IF(AND(ISBLANK(ns!AU$97),ISBLANK(ns!AU$98)),"UNK",FALSE())))</f>
        <v>1</v>
      </c>
      <c r="AV36" s="52" t="b">
        <f>IF(OR(EXACT(cs!$B$40,ns!AV$97),EXACT(cs!$B$40,ns!AV$98),cs!$B$40=""),TRUE(),IF(OR(EXACT(cs!$B$40,LEFT(ns!AV$97 &amp; " ",1)),EXACT(cs!$B$40,LEFT(ns!AV$98 &amp; " ",1))),"RARE",IF(AND(ISBLANK(ns!AV$97),ISBLANK(ns!AV$98)),"UNK",FALSE())))</f>
        <v>1</v>
      </c>
      <c r="AW36" s="52" t="b">
        <f>IF(OR(EXACT(cs!$B$40,ns!AW$97),EXACT(cs!$B$40,ns!AW$98),cs!$B$40=""),TRUE(),IF(OR(EXACT(cs!$B$40,LEFT(ns!AW$97 &amp; " ",1)),EXACT(cs!$B$40,LEFT(ns!AW$98 &amp; " ",1))),"RARE",IF(AND(ISBLANK(ns!AW$97),ISBLANK(ns!AW$98)),"UNK",FALSE())))</f>
        <v>1</v>
      </c>
      <c r="AX36" s="52" t="b">
        <f>IF(OR(EXACT(cs!$B$40,ns!AX$97),EXACT(cs!$B$40,ns!AX$98),cs!$B$40=""),TRUE(),IF(OR(EXACT(cs!$B$40,LEFT(ns!AX$97 &amp; " ",1)),EXACT(cs!$B$40,LEFT(ns!AX$98 &amp; " ",1))),"RARE",IF(AND(ISBLANK(ns!AX$97),ISBLANK(ns!AX$98)),"UNK",FALSE())))</f>
        <v>1</v>
      </c>
      <c r="AY36" s="52" t="b">
        <f>IF(OR(EXACT(cs!$B$40,ns!AY$97),EXACT(cs!$B$40,ns!AY$98),cs!$B$40=""),TRUE(),IF(OR(EXACT(cs!$B$40,LEFT(ns!AY$97 &amp; " ",1)),EXACT(cs!$B$40,LEFT(ns!AY$98 &amp; " ",1))),"RARE",IF(AND(ISBLANK(ns!AY$97),ISBLANK(ns!AY$98)),"UNK",FALSE())))</f>
        <v>1</v>
      </c>
      <c r="AZ36" s="52" t="b">
        <f>IF(OR(EXACT(cs!$B$40,ns!AZ$97),EXACT(cs!$B$40,ns!AZ$98),cs!$B$40=""),TRUE(),IF(OR(EXACT(cs!$B$40,LEFT(ns!AZ$97 &amp; " ",1)),EXACT(cs!$B$40,LEFT(ns!AZ$98 &amp; " ",1))),"RARE",IF(AND(ISBLANK(ns!AZ$97),ISBLANK(ns!AZ$98)),"UNK",FALSE())))</f>
        <v>1</v>
      </c>
      <c r="BA36" s="52" t="b">
        <f>IF(OR(EXACT(cs!$B$40,ns!BA$97),EXACT(cs!$B$40,ns!BA$98),cs!$B$40=""),TRUE(),IF(OR(EXACT(cs!$B$40,LEFT(ns!BA$97 &amp; " ",1)),EXACT(cs!$B$40,LEFT(ns!BA$98 &amp; " ",1))),"RARE",IF(AND(ISBLANK(ns!BA$97),ISBLANK(ns!BA$98)),"UNK",FALSE())))</f>
        <v>1</v>
      </c>
      <c r="BB36" s="52" t="b">
        <f>IF(OR(EXACT(cs!$B$40,ns!BB$97),EXACT(cs!$B$40,ns!BB$98),cs!$B$40=""),TRUE(),IF(OR(EXACT(cs!$B$40,LEFT(ns!BB$97 &amp; " ",1)),EXACT(cs!$B$40,LEFT(ns!BB$98 &amp; " ",1))),"RARE",IF(AND(ISBLANK(ns!BB$97),ISBLANK(ns!BB$98)),"UNK",FALSE())))</f>
        <v>1</v>
      </c>
      <c r="BC36" s="52" t="b">
        <f>IF(OR(EXACT(cs!$B$40,ns!BC$97),EXACT(cs!$B$40,ns!BC$98),cs!$B$40=""),TRUE(),IF(OR(EXACT(cs!$B$40,LEFT(ns!BC$97 &amp; " ",1)),EXACT(cs!$B$40,LEFT(ns!BC$98 &amp; " ",1))),"RARE",IF(AND(ISBLANK(ns!BC$97),ISBLANK(ns!BC$98)),"UNK",FALSE())))</f>
        <v>1</v>
      </c>
      <c r="BD36" s="52" t="b">
        <f>IF(OR(EXACT(cs!$B$40,ns!BD$97),EXACT(cs!$B$40,ns!BD$98),cs!$B$40=""),TRUE(),IF(OR(EXACT(cs!$B$40,LEFT(ns!BD$97 &amp; " ",1)),EXACT(cs!$B$40,LEFT(ns!BD$98 &amp; " ",1))),"RARE",IF(AND(ISBLANK(ns!BD$97),ISBLANK(ns!BD$98)),"UNK",FALSE())))</f>
        <v>1</v>
      </c>
      <c r="BE36" s="52" t="b">
        <f>IF(OR(EXACT(cs!$B$40,ns!BE$97),EXACT(cs!$B$40,ns!BE$98),cs!$B$40=""),TRUE(),IF(OR(EXACT(cs!$B$40,LEFT(ns!BE$97 &amp; " ",1)),EXACT(cs!$B$40,LEFT(ns!BE$98 &amp; " ",1))),"RARE",IF(AND(ISBLANK(ns!BE$97),ISBLANK(ns!BE$98)),"UNK",FALSE())))</f>
        <v>1</v>
      </c>
      <c r="BF36" s="52" t="b">
        <f>IF(OR(EXACT(cs!$B$40,ns!BF$97),EXACT(cs!$B$40,ns!BF$98),cs!$B$40=""),TRUE(),IF(OR(EXACT(cs!$B$40,LEFT(ns!BF$97 &amp; " ",1)),EXACT(cs!$B$40,LEFT(ns!BF$98 &amp; " ",1))),"RARE",IF(AND(ISBLANK(ns!BF$97),ISBLANK(ns!BF$98)),"UNK",FALSE())))</f>
        <v>1</v>
      </c>
      <c r="BG36" s="52" t="b">
        <f>IF(OR(EXACT(cs!$B$40,ns!BG$97),EXACT(cs!$B$40,ns!BG$98),cs!$B$40=""),TRUE(),IF(OR(EXACT(cs!$B$40,LEFT(ns!BG$97 &amp; " ",1)),EXACT(cs!$B$40,LEFT(ns!BG$98 &amp; " ",1))),"RARE",IF(AND(ISBLANK(ns!BG$97),ISBLANK(ns!BG$98)),"UNK",FALSE())))</f>
        <v>1</v>
      </c>
      <c r="BH36" s="52" t="b">
        <f>IF(OR(EXACT(cs!$B$40,ns!BH$97),EXACT(cs!$B$40,ns!BH$98),cs!$B$40=""),TRUE(),IF(OR(EXACT(cs!$B$40,LEFT(ns!BH$97 &amp; " ",1)),EXACT(cs!$B$40,LEFT(ns!BH$98 &amp; " ",1))),"RARE",IF(AND(ISBLANK(ns!BH$97),ISBLANK(ns!BH$98)),"UNK",FALSE())))</f>
        <v>1</v>
      </c>
      <c r="BI36" s="52" t="b">
        <f>IF(OR(EXACT(cs!$B$40,ns!BI$97),EXACT(cs!$B$40,ns!BI$98),cs!$B$40=""),TRUE(),IF(OR(EXACT(cs!$B$40,LEFT(ns!BI$97 &amp; " ",1)),EXACT(cs!$B$40,LEFT(ns!BI$98 &amp; " ",1))),"RARE",IF(AND(ISBLANK(ns!BI$97),ISBLANK(ns!BI$98)),"UNK",FALSE())))</f>
        <v>1</v>
      </c>
      <c r="BJ36" s="52" t="b">
        <f>IF(OR(EXACT(cs!$B$40,ns!BJ$97),EXACT(cs!$B$40,ns!BJ$98),cs!$B$40=""),TRUE(),IF(OR(EXACT(cs!$B$40,LEFT(ns!BJ$97 &amp; " ",1)),EXACT(cs!$B$40,LEFT(ns!BJ$98 &amp; " ",1))),"RARE",IF(AND(ISBLANK(ns!BJ$97),ISBLANK(ns!BJ$98)),"UNK",FALSE())))</f>
        <v>1</v>
      </c>
      <c r="BK36" s="52" t="b">
        <f>IF(OR(EXACT(cs!$B$40,ns!BK$97),EXACT(cs!$B$40,ns!BK$98),cs!$B$40=""),TRUE(),IF(OR(EXACT(cs!$B$40,LEFT(ns!BK$97 &amp; " ",1)),EXACT(cs!$B$40,LEFT(ns!BK$98 &amp; " ",1))),"RARE",IF(AND(ISBLANK(ns!BK$97),ISBLANK(ns!BK$98)),"UNK",FALSE())))</f>
        <v>1</v>
      </c>
    </row>
    <row r="37" spans="1:63" x14ac:dyDescent="0.2">
      <c r="A37" t="s">
        <v>424</v>
      </c>
      <c r="B37" s="52" t="b">
        <f>IF(OR(EXACT(cs!$B$41,ns!B$99),EXACT(cs!$B$41,ns!B$100),EXACT(cs!$B$41,ns!B$101),cs!$B$41=""),TRUE(),IF(OR(EXACT(cs!$B$41,LEFT(ns!B$99 &amp; " ",1)),EXACT(cs!$B$41,LEFT(ns!B$100 &amp; " ",1)),EXACT(cs!$B$41,LEFT(ns!B$101 &amp; " ",1))),"RARE",IF(AND(ISBLANK(ns!B$99),ISBLANK(ns!B$100),ISBLANK(ns!B$101)),"UNK",FALSE())))</f>
        <v>1</v>
      </c>
      <c r="C37" s="52" t="b">
        <f>IF(OR(EXACT(cs!$B$41,ns!C$99),EXACT(cs!$B$41,ns!C$100),EXACT(cs!$B$41,ns!C$101),cs!$B$41=""),TRUE(),IF(OR(EXACT(cs!$B$41,LEFT(ns!C$99 &amp; " ",1)),EXACT(cs!$B$41,LEFT(ns!C$100 &amp; " ",1)),EXACT(cs!$B$41,LEFT(ns!C$101 &amp; " ",1))),"RARE",IF(AND(ISBLANK(ns!C$99),ISBLANK(ns!C$100),ISBLANK(ns!C$101)),"UNK",FALSE())))</f>
        <v>1</v>
      </c>
      <c r="D37" s="52" t="b">
        <f>IF(OR(EXACT(cs!$B$41,ns!D$99),EXACT(cs!$B$41,ns!D$100),EXACT(cs!$B$41,ns!D$101),cs!$B$41=""),TRUE(),IF(OR(EXACT(cs!$B$41,LEFT(ns!D$99 &amp; " ",1)),EXACT(cs!$B$41,LEFT(ns!D$100 &amp; " ",1)),EXACT(cs!$B$41,LEFT(ns!D$101 &amp; " ",1))),"RARE",IF(AND(ISBLANK(ns!D$99),ISBLANK(ns!D$100),ISBLANK(ns!D$101)),"UNK",FALSE())))</f>
        <v>1</v>
      </c>
      <c r="E37" s="52" t="b">
        <f>IF(OR(EXACT(cs!$B$41,ns!E$99),EXACT(cs!$B$41,ns!E$100),EXACT(cs!$B$41,ns!E$101),cs!$B$41=""),TRUE(),IF(OR(EXACT(cs!$B$41,LEFT(ns!E$99 &amp; " ",1)),EXACT(cs!$B$41,LEFT(ns!E$100 &amp; " ",1)),EXACT(cs!$B$41,LEFT(ns!E$101 &amp; " ",1))),"RARE",IF(AND(ISBLANK(ns!E$99),ISBLANK(ns!E$100),ISBLANK(ns!E$101)),"UNK",FALSE())))</f>
        <v>1</v>
      </c>
      <c r="F37" s="52" t="b">
        <f>IF(OR(EXACT(cs!$B$41,ns!F$99),EXACT(cs!$B$41,ns!F$100),EXACT(cs!$B$41,ns!F$101),cs!$B$41=""),TRUE(),IF(OR(EXACT(cs!$B$41,LEFT(ns!F$99 &amp; " ",1)),EXACT(cs!$B$41,LEFT(ns!F$100 &amp; " ",1)),EXACT(cs!$B$41,LEFT(ns!F$101 &amp; " ",1))),"RARE",IF(AND(ISBLANK(ns!F$99),ISBLANK(ns!F$100),ISBLANK(ns!F$101)),"UNK",FALSE())))</f>
        <v>1</v>
      </c>
      <c r="G37" s="52" t="b">
        <f>IF(OR(EXACT(cs!$B$41,ns!G$99),EXACT(cs!$B$41,ns!G$100),EXACT(cs!$B$41,ns!G$101),cs!$B$41=""),TRUE(),IF(OR(EXACT(cs!$B$41,LEFT(ns!G$99 &amp; " ",1)),EXACT(cs!$B$41,LEFT(ns!G$100 &amp; " ",1)),EXACT(cs!$B$41,LEFT(ns!G$101 &amp; " ",1))),"RARE",IF(AND(ISBLANK(ns!G$99),ISBLANK(ns!G$100),ISBLANK(ns!G$101)),"UNK",FALSE())))</f>
        <v>1</v>
      </c>
      <c r="H37" s="52" t="b">
        <f>IF(OR(EXACT(cs!$B$41,ns!H$99),EXACT(cs!$B$41,ns!H$100),EXACT(cs!$B$41,ns!H$101),cs!$B$41=""),TRUE(),IF(OR(EXACT(cs!$B$41,LEFT(ns!H$99 &amp; " ",1)),EXACT(cs!$B$41,LEFT(ns!H$100 &amp; " ",1)),EXACT(cs!$B$41,LEFT(ns!H$101 &amp; " ",1))),"RARE",IF(AND(ISBLANK(ns!H$99),ISBLANK(ns!H$100),ISBLANK(ns!H$101)),"UNK",FALSE())))</f>
        <v>1</v>
      </c>
      <c r="I37" s="52" t="b">
        <f>IF(OR(EXACT(cs!$B$41,ns!I$99),EXACT(cs!$B$41,ns!I$100),EXACT(cs!$B$41,ns!I$101),cs!$B$41=""),TRUE(),IF(OR(EXACT(cs!$B$41,LEFT(ns!I$99 &amp; " ",1)),EXACT(cs!$B$41,LEFT(ns!I$100 &amp; " ",1)),EXACT(cs!$B$41,LEFT(ns!I$101 &amp; " ",1))),"RARE",IF(AND(ISBLANK(ns!I$99),ISBLANK(ns!I$100),ISBLANK(ns!I$101)),"UNK",FALSE())))</f>
        <v>1</v>
      </c>
      <c r="J37" s="52" t="b">
        <f>IF(OR(EXACT(cs!$B$41,ns!J$99),EXACT(cs!$B$41,ns!J$100),EXACT(cs!$B$41,ns!J$101),cs!$B$41=""),TRUE(),IF(OR(EXACT(cs!$B$41,LEFT(ns!J$99 &amp; " ",1)),EXACT(cs!$B$41,LEFT(ns!J$100 &amp; " ",1)),EXACT(cs!$B$41,LEFT(ns!J$101 &amp; " ",1))),"RARE",IF(AND(ISBLANK(ns!J$99),ISBLANK(ns!J$100),ISBLANK(ns!J$101)),"UNK",FALSE())))</f>
        <v>1</v>
      </c>
      <c r="K37" s="52" t="b">
        <f>IF(OR(EXACT(cs!$B$41,ns!K$99),EXACT(cs!$B$41,ns!K$100),EXACT(cs!$B$41,ns!K$101),cs!$B$41=""),TRUE(),IF(OR(EXACT(cs!$B$41,LEFT(ns!K$99 &amp; " ",1)),EXACT(cs!$B$41,LEFT(ns!K$100 &amp; " ",1)),EXACT(cs!$B$41,LEFT(ns!K$101 &amp; " ",1))),"RARE",IF(AND(ISBLANK(ns!K$99),ISBLANK(ns!K$100),ISBLANK(ns!K$101)),"UNK",FALSE())))</f>
        <v>1</v>
      </c>
      <c r="L37" s="52" t="b">
        <f>IF(OR(EXACT(cs!$B$41,ns!L$99),EXACT(cs!$B$41,ns!L$100),EXACT(cs!$B$41,ns!L$101),cs!$B$41=""),TRUE(),IF(OR(EXACT(cs!$B$41,LEFT(ns!L$99 &amp; " ",1)),EXACT(cs!$B$41,LEFT(ns!L$100 &amp; " ",1)),EXACT(cs!$B$41,LEFT(ns!L$101 &amp; " ",1))),"RARE",IF(AND(ISBLANK(ns!L$99),ISBLANK(ns!L$100),ISBLANK(ns!L$101)),"UNK",FALSE())))</f>
        <v>1</v>
      </c>
      <c r="M37" s="52" t="b">
        <f>IF(OR(EXACT(cs!$B$41,ns!M$99),EXACT(cs!$B$41,ns!M$100),EXACT(cs!$B$41,ns!M$101),cs!$B$41=""),TRUE(),IF(OR(EXACT(cs!$B$41,LEFT(ns!M$99 &amp; " ",1)),EXACT(cs!$B$41,LEFT(ns!M$100 &amp; " ",1)),EXACT(cs!$B$41,LEFT(ns!M$101 &amp; " ",1))),"RARE",IF(AND(ISBLANK(ns!M$99),ISBLANK(ns!M$100),ISBLANK(ns!M$101)),"UNK",FALSE())))</f>
        <v>1</v>
      </c>
      <c r="N37" s="52" t="b">
        <f>IF(OR(EXACT(cs!$B$41,ns!N$99),EXACT(cs!$B$41,ns!N$100),EXACT(cs!$B$41,ns!N$101),cs!$B$41=""),TRUE(),IF(OR(EXACT(cs!$B$41,LEFT(ns!N$99 &amp; " ",1)),EXACT(cs!$B$41,LEFT(ns!N$100 &amp; " ",1)),EXACT(cs!$B$41,LEFT(ns!N$101 &amp; " ",1))),"RARE",IF(AND(ISBLANK(ns!N$99),ISBLANK(ns!N$100),ISBLANK(ns!N$101)),"UNK",FALSE())))</f>
        <v>1</v>
      </c>
      <c r="O37" s="52" t="b">
        <f>IF(OR(EXACT(cs!$B$41,ns!O$99),EXACT(cs!$B$41,ns!O$100),EXACT(cs!$B$41,ns!O$101),cs!$B$41=""),TRUE(),IF(OR(EXACT(cs!$B$41,LEFT(ns!O$99 &amp; " ",1)),EXACT(cs!$B$41,LEFT(ns!O$100 &amp; " ",1)),EXACT(cs!$B$41,LEFT(ns!O$101 &amp; " ",1))),"RARE",IF(AND(ISBLANK(ns!O$99),ISBLANK(ns!O$100),ISBLANK(ns!O$101)),"UNK",FALSE())))</f>
        <v>1</v>
      </c>
      <c r="P37" s="52" t="b">
        <f>IF(OR(EXACT(cs!$B$41,ns!P$99),EXACT(cs!$B$41,ns!P$100),EXACT(cs!$B$41,ns!P$101),cs!$B$41=""),TRUE(),IF(OR(EXACT(cs!$B$41,LEFT(ns!P$99 &amp; " ",1)),EXACT(cs!$B$41,LEFT(ns!P$100 &amp; " ",1)),EXACT(cs!$B$41,LEFT(ns!P$101 &amp; " ",1))),"RARE",IF(AND(ISBLANK(ns!P$99),ISBLANK(ns!P$100),ISBLANK(ns!P$101)),"UNK",FALSE())))</f>
        <v>1</v>
      </c>
      <c r="Q37" s="52" t="b">
        <f>IF(OR(EXACT(cs!$B$41,ns!Q$99),EXACT(cs!$B$41,ns!Q$100),EXACT(cs!$B$41,ns!Q$101),cs!$B$41=""),TRUE(),IF(OR(EXACT(cs!$B$41,LEFT(ns!Q$99 &amp; " ",1)),EXACT(cs!$B$41,LEFT(ns!Q$100 &amp; " ",1)),EXACT(cs!$B$41,LEFT(ns!Q$101 &amp; " ",1))),"RARE",IF(AND(ISBLANK(ns!Q$99),ISBLANK(ns!Q$100),ISBLANK(ns!Q$101)),"UNK",FALSE())))</f>
        <v>1</v>
      </c>
      <c r="R37" s="52" t="b">
        <f>IF(OR(EXACT(cs!$B$41,ns!R$99),EXACT(cs!$B$41,ns!R$100),EXACT(cs!$B$41,ns!R$101),cs!$B$41=""),TRUE(),IF(OR(EXACT(cs!$B$41,LEFT(ns!R$99 &amp; " ",1)),EXACT(cs!$B$41,LEFT(ns!R$100 &amp; " ",1)),EXACT(cs!$B$41,LEFT(ns!R$101 &amp; " ",1))),"RARE",IF(AND(ISBLANK(ns!R$99),ISBLANK(ns!R$100),ISBLANK(ns!R$101)),"UNK",FALSE())))</f>
        <v>1</v>
      </c>
      <c r="S37" s="52" t="b">
        <f>IF(OR(EXACT(cs!$B$41,ns!S$99),EXACT(cs!$B$41,ns!S$100),EXACT(cs!$B$41,ns!S$101),cs!$B$41=""),TRUE(),IF(OR(EXACT(cs!$B$41,LEFT(ns!S$99 &amp; " ",1)),EXACT(cs!$B$41,LEFT(ns!S$100 &amp; " ",1)),EXACT(cs!$B$41,LEFT(ns!S$101 &amp; " ",1))),"RARE",IF(AND(ISBLANK(ns!S$99),ISBLANK(ns!S$100),ISBLANK(ns!S$101)),"UNK",FALSE())))</f>
        <v>1</v>
      </c>
      <c r="T37" s="52" t="b">
        <f>IF(OR(EXACT(cs!$B$41,ns!T$99),EXACT(cs!$B$41,ns!T$100),EXACT(cs!$B$41,ns!T$101),cs!$B$41=""),TRUE(),IF(OR(EXACT(cs!$B$41,LEFT(ns!T$99 &amp; " ",1)),EXACT(cs!$B$41,LEFT(ns!T$100 &amp; " ",1)),EXACT(cs!$B$41,LEFT(ns!T$101 &amp; " ",1))),"RARE",IF(AND(ISBLANK(ns!T$99),ISBLANK(ns!T$100),ISBLANK(ns!T$101)),"UNK",FALSE())))</f>
        <v>1</v>
      </c>
      <c r="U37" s="52" t="b">
        <f>IF(OR(EXACT(cs!$B$41,ns!U$99),EXACT(cs!$B$41,ns!U$100),EXACT(cs!$B$41,ns!U$101),cs!$B$41=""),TRUE(),IF(OR(EXACT(cs!$B$41,LEFT(ns!U$99 &amp; " ",1)),EXACT(cs!$B$41,LEFT(ns!U$100 &amp; " ",1)),EXACT(cs!$B$41,LEFT(ns!U$101 &amp; " ",1))),"RARE",IF(AND(ISBLANK(ns!U$99),ISBLANK(ns!U$100),ISBLANK(ns!U$101)),"UNK",FALSE())))</f>
        <v>1</v>
      </c>
      <c r="V37" s="52" t="b">
        <f>IF(OR(EXACT(cs!$B$41,ns!V$99),EXACT(cs!$B$41,ns!V$100),EXACT(cs!$B$41,ns!V$101),cs!$B$41=""),TRUE(),IF(OR(EXACT(cs!$B$41,LEFT(ns!V$99 &amp; " ",1)),EXACT(cs!$B$41,LEFT(ns!V$100 &amp; " ",1)),EXACT(cs!$B$41,LEFT(ns!V$101 &amp; " ",1))),"RARE",IF(AND(ISBLANK(ns!V$99),ISBLANK(ns!V$100),ISBLANK(ns!V$101)),"UNK",FALSE())))</f>
        <v>1</v>
      </c>
      <c r="W37" s="52" t="b">
        <f>IF(OR(EXACT(cs!$B$41,ns!W$99),EXACT(cs!$B$41,ns!W$100),EXACT(cs!$B$41,ns!W$101),cs!$B$41=""),TRUE(),IF(OR(EXACT(cs!$B$41,LEFT(ns!W$99 &amp; " ",1)),EXACT(cs!$B$41,LEFT(ns!W$100 &amp; " ",1)),EXACT(cs!$B$41,LEFT(ns!W$101 &amp; " ",1))),"RARE",IF(AND(ISBLANK(ns!W$99),ISBLANK(ns!W$100),ISBLANK(ns!W$101)),"UNK",FALSE())))</f>
        <v>1</v>
      </c>
      <c r="X37" s="52" t="b">
        <f>IF(OR(EXACT(cs!$B$41,ns!X$99),EXACT(cs!$B$41,ns!X$100),EXACT(cs!$B$41,ns!X$101),cs!$B$41=""),TRUE(),IF(OR(EXACT(cs!$B$41,LEFT(ns!X$99 &amp; " ",1)),EXACT(cs!$B$41,LEFT(ns!X$100 &amp; " ",1)),EXACT(cs!$B$41,LEFT(ns!X$101 &amp; " ",1))),"RARE",IF(AND(ISBLANK(ns!X$99),ISBLANK(ns!X$100),ISBLANK(ns!X$101)),"UNK",FALSE())))</f>
        <v>1</v>
      </c>
      <c r="Y37" s="52" t="b">
        <f>IF(OR(EXACT(cs!$B$41,ns!Y$99),EXACT(cs!$B$41,ns!Y$100),EXACT(cs!$B$41,ns!Y$101),cs!$B$41=""),TRUE(),IF(OR(EXACT(cs!$B$41,LEFT(ns!Y$99 &amp; " ",1)),EXACT(cs!$B$41,LEFT(ns!Y$100 &amp; " ",1)),EXACT(cs!$B$41,LEFT(ns!Y$101 &amp; " ",1))),"RARE",IF(AND(ISBLANK(ns!Y$99),ISBLANK(ns!Y$100),ISBLANK(ns!Y$101)),"UNK",FALSE())))</f>
        <v>1</v>
      </c>
      <c r="Z37" s="52" t="b">
        <f>IF(OR(EXACT(cs!$B$41,ns!Z$99),EXACT(cs!$B$41,ns!Z$100),EXACT(cs!$B$41,ns!Z$101),cs!$B$41=""),TRUE(),IF(OR(EXACT(cs!$B$41,LEFT(ns!Z$99 &amp; " ",1)),EXACT(cs!$B$41,LEFT(ns!Z$100 &amp; " ",1)),EXACT(cs!$B$41,LEFT(ns!Z$101 &amp; " ",1))),"RARE",IF(AND(ISBLANK(ns!Z$99),ISBLANK(ns!Z$100),ISBLANK(ns!Z$101)),"UNK",FALSE())))</f>
        <v>1</v>
      </c>
      <c r="AA37" s="52" t="b">
        <f>IF(OR(EXACT(cs!$B$41,ns!AA$99),EXACT(cs!$B$41,ns!AA$100),EXACT(cs!$B$41,ns!AA$101),cs!$B$41=""),TRUE(),IF(OR(EXACT(cs!$B$41,LEFT(ns!AA$99 &amp; " ",1)),EXACT(cs!$B$41,LEFT(ns!AA$100 &amp; " ",1)),EXACT(cs!$B$41,LEFT(ns!AA$101 &amp; " ",1))),"RARE",IF(AND(ISBLANK(ns!AA$99),ISBLANK(ns!AA$100),ISBLANK(ns!AA$101)),"UNK",FALSE())))</f>
        <v>1</v>
      </c>
      <c r="AB37" s="52" t="b">
        <f>IF(OR(EXACT(cs!$B$41,ns!AB$99),EXACT(cs!$B$41,ns!AB$100),EXACT(cs!$B$41,ns!AB$101),cs!$B$41=""),TRUE(),IF(OR(EXACT(cs!$B$41,LEFT(ns!AB$99 &amp; " ",1)),EXACT(cs!$B$41,LEFT(ns!AB$100 &amp; " ",1)),EXACT(cs!$B$41,LEFT(ns!AB$101 &amp; " ",1))),"RARE",IF(AND(ISBLANK(ns!AB$99),ISBLANK(ns!AB$100),ISBLANK(ns!AB$101)),"UNK",FALSE())))</f>
        <v>1</v>
      </c>
      <c r="AC37" s="52" t="b">
        <f>IF(OR(EXACT(cs!$B$41,ns!AC$99),EXACT(cs!$B$41,ns!AC$100),EXACT(cs!$B$41,ns!AC$101),cs!$B$41=""),TRUE(),IF(OR(EXACT(cs!$B$41,LEFT(ns!AC$99 &amp; " ",1)),EXACT(cs!$B$41,LEFT(ns!AC$100 &amp; " ",1)),EXACT(cs!$B$41,LEFT(ns!AC$101 &amp; " ",1))),"RARE",IF(AND(ISBLANK(ns!AC$99),ISBLANK(ns!AC$100),ISBLANK(ns!AC$101)),"UNK",FALSE())))</f>
        <v>1</v>
      </c>
      <c r="AD37" s="52" t="b">
        <f>IF(OR(EXACT(cs!$B$41,ns!AD$99),EXACT(cs!$B$41,ns!AD$100),EXACT(cs!$B$41,ns!AD$101),cs!$B$41=""),TRUE(),IF(OR(EXACT(cs!$B$41,LEFT(ns!AD$99 &amp; " ",1)),EXACT(cs!$B$41,LEFT(ns!AD$100 &amp; " ",1)),EXACT(cs!$B$41,LEFT(ns!AD$101 &amp; " ",1))),"RARE",IF(AND(ISBLANK(ns!AD$99),ISBLANK(ns!AD$100),ISBLANK(ns!AD$101)),"UNK",FALSE())))</f>
        <v>1</v>
      </c>
      <c r="AE37" s="52" t="b">
        <f>IF(OR(EXACT(cs!$B$41,ns!AE$99),EXACT(cs!$B$41,ns!AE$100),EXACT(cs!$B$41,ns!AE$101),cs!$B$41=""),TRUE(),IF(OR(EXACT(cs!$B$41,LEFT(ns!AE$99 &amp; " ",1)),EXACT(cs!$B$41,LEFT(ns!AE$100 &amp; " ",1)),EXACT(cs!$B$41,LEFT(ns!AE$101 &amp; " ",1))),"RARE",IF(AND(ISBLANK(ns!AE$99),ISBLANK(ns!AE$100),ISBLANK(ns!AE$101)),"UNK",FALSE())))</f>
        <v>1</v>
      </c>
      <c r="AF37" s="52" t="b">
        <f>IF(OR(EXACT(cs!$B$41,ns!AF$99),EXACT(cs!$B$41,ns!AF$100),EXACT(cs!$B$41,ns!AF$101),cs!$B$41=""),TRUE(),IF(OR(EXACT(cs!$B$41,LEFT(ns!AF$99 &amp; " ",1)),EXACT(cs!$B$41,LEFT(ns!AF$100 &amp; " ",1)),EXACT(cs!$B$41,LEFT(ns!AF$101 &amp; " ",1))),"RARE",IF(AND(ISBLANK(ns!AF$99),ISBLANK(ns!AF$100),ISBLANK(ns!AF$101)),"UNK",FALSE())))</f>
        <v>1</v>
      </c>
      <c r="AG37" s="52" t="b">
        <f>IF(OR(EXACT(cs!$B$41,ns!AG$99),EXACT(cs!$B$41,ns!AG$100),EXACT(cs!$B$41,ns!AG$101),cs!$B$41=""),TRUE(),IF(OR(EXACT(cs!$B$41,LEFT(ns!AG$99 &amp; " ",1)),EXACT(cs!$B$41,LEFT(ns!AG$100 &amp; " ",1)),EXACT(cs!$B$41,LEFT(ns!AG$101 &amp; " ",1))),"RARE",IF(AND(ISBLANK(ns!AG$99),ISBLANK(ns!AG$100),ISBLANK(ns!AG$101)),"UNK",FALSE())))</f>
        <v>1</v>
      </c>
      <c r="AH37" s="52" t="b">
        <f>IF(OR(EXACT(cs!$B$41,ns!AH$99),EXACT(cs!$B$41,ns!AH$100),EXACT(cs!$B$41,ns!AH$101),cs!$B$41=""),TRUE(),IF(OR(EXACT(cs!$B$41,LEFT(ns!AH$99 &amp; " ",1)),EXACT(cs!$B$41,LEFT(ns!AH$100 &amp; " ",1)),EXACT(cs!$B$41,LEFT(ns!AH$101 &amp; " ",1))),"RARE",IF(AND(ISBLANK(ns!AH$99),ISBLANK(ns!AH$100),ISBLANK(ns!AH$101)),"UNK",FALSE())))</f>
        <v>1</v>
      </c>
      <c r="AI37" s="52" t="b">
        <f>IF(OR(EXACT(cs!$B$41,ns!AI$99),EXACT(cs!$B$41,ns!AI$100),EXACT(cs!$B$41,ns!AI$101),cs!$B$41=""),TRUE(),IF(OR(EXACT(cs!$B$41,LEFT(ns!AI$99 &amp; " ",1)),EXACT(cs!$B$41,LEFT(ns!AI$100 &amp; " ",1)),EXACT(cs!$B$41,LEFT(ns!AI$101 &amp; " ",1))),"RARE",IF(AND(ISBLANK(ns!AI$99),ISBLANK(ns!AI$100),ISBLANK(ns!AI$101)),"UNK",FALSE())))</f>
        <v>1</v>
      </c>
      <c r="AJ37" s="52" t="b">
        <f>IF(OR(EXACT(cs!$B$41,ns!AJ$99),EXACT(cs!$B$41,ns!AJ$100),EXACT(cs!$B$41,ns!AJ$101),cs!$B$41=""),TRUE(),IF(OR(EXACT(cs!$B$41,LEFT(ns!AJ$99 &amp; " ",1)),EXACT(cs!$B$41,LEFT(ns!AJ$100 &amp; " ",1)),EXACT(cs!$B$41,LEFT(ns!AJ$101 &amp; " ",1))),"RARE",IF(AND(ISBLANK(ns!AJ$99),ISBLANK(ns!AJ$100),ISBLANK(ns!AJ$101)),"UNK",FALSE())))</f>
        <v>1</v>
      </c>
      <c r="AK37" s="52" t="b">
        <f>IF(OR(EXACT(cs!$B$41,ns!AK$99),EXACT(cs!$B$41,ns!AK$100),EXACT(cs!$B$41,ns!AK$101),cs!$B$41=""),TRUE(),IF(OR(EXACT(cs!$B$41,LEFT(ns!AK$99 &amp; " ",1)),EXACT(cs!$B$41,LEFT(ns!AK$100 &amp; " ",1)),EXACT(cs!$B$41,LEFT(ns!AK$101 &amp; " ",1))),"RARE",IF(AND(ISBLANK(ns!AK$99),ISBLANK(ns!AK$100),ISBLANK(ns!AK$101)),"UNK",FALSE())))</f>
        <v>1</v>
      </c>
      <c r="AL37" s="52" t="b">
        <f>IF(OR(EXACT(cs!$B$41,ns!AL$99),EXACT(cs!$B$41,ns!AL$100),EXACT(cs!$B$41,ns!AL$101),cs!$B$41=""),TRUE(),IF(OR(EXACT(cs!$B$41,LEFT(ns!AL$99 &amp; " ",1)),EXACT(cs!$B$41,LEFT(ns!AL$100 &amp; " ",1)),EXACT(cs!$B$41,LEFT(ns!AL$101 &amp; " ",1))),"RARE",IF(AND(ISBLANK(ns!AL$99),ISBLANK(ns!AL$100),ISBLANK(ns!AL$101)),"UNK",FALSE())))</f>
        <v>1</v>
      </c>
      <c r="AM37" s="52" t="b">
        <f>IF(OR(EXACT(cs!$B$41,ns!AM$99),EXACT(cs!$B$41,ns!AM$100),EXACT(cs!$B$41,ns!AM$101),cs!$B$41=""),TRUE(),IF(OR(EXACT(cs!$B$41,LEFT(ns!AM$99 &amp; " ",1)),EXACT(cs!$B$41,LEFT(ns!AM$100 &amp; " ",1)),EXACT(cs!$B$41,LEFT(ns!AM$101 &amp; " ",1))),"RARE",IF(AND(ISBLANK(ns!AM$99),ISBLANK(ns!AM$100),ISBLANK(ns!AM$101)),"UNK",FALSE())))</f>
        <v>1</v>
      </c>
      <c r="AN37" s="52" t="b">
        <f>IF(OR(EXACT(cs!$B$41,ns!AN$99),EXACT(cs!$B$41,ns!AN$100),EXACT(cs!$B$41,ns!AN$101),cs!$B$41=""),TRUE(),IF(OR(EXACT(cs!$B$41,LEFT(ns!AN$99 &amp; " ",1)),EXACT(cs!$B$41,LEFT(ns!AN$100 &amp; " ",1)),EXACT(cs!$B$41,LEFT(ns!AN$101 &amp; " ",1))),"RARE",IF(AND(ISBLANK(ns!AN$99),ISBLANK(ns!AN$100),ISBLANK(ns!AN$101)),"UNK",FALSE())))</f>
        <v>1</v>
      </c>
      <c r="AO37" s="52" t="b">
        <f>IF(OR(EXACT(cs!$B$41,ns!AO$99),EXACT(cs!$B$41,ns!AO$100),EXACT(cs!$B$41,ns!AO$101),cs!$B$41=""),TRUE(),IF(OR(EXACT(cs!$B$41,LEFT(ns!AO$99 &amp; " ",1)),EXACT(cs!$B$41,LEFT(ns!AO$100 &amp; " ",1)),EXACT(cs!$B$41,LEFT(ns!AO$101 &amp; " ",1))),"RARE",IF(AND(ISBLANK(ns!AO$99),ISBLANK(ns!AO$100),ISBLANK(ns!AO$101)),"UNK",FALSE())))</f>
        <v>1</v>
      </c>
      <c r="AP37" s="52" t="b">
        <f>IF(OR(EXACT(cs!$B$41,ns!AP$99),EXACT(cs!$B$41,ns!AP$100),EXACT(cs!$B$41,ns!AP$101),cs!$B$41=""),TRUE(),IF(OR(EXACT(cs!$B$41,LEFT(ns!AP$99 &amp; " ",1)),EXACT(cs!$B$41,LEFT(ns!AP$100 &amp; " ",1)),EXACT(cs!$B$41,LEFT(ns!AP$101 &amp; " ",1))),"RARE",IF(AND(ISBLANK(ns!AP$99),ISBLANK(ns!AP$100),ISBLANK(ns!AP$101)),"UNK",FALSE())))</f>
        <v>1</v>
      </c>
      <c r="AQ37" s="52" t="b">
        <f>IF(OR(EXACT(cs!$B$41,ns!AQ$99),EXACT(cs!$B$41,ns!AQ$100),EXACT(cs!$B$41,ns!AQ$101),cs!$B$41=""),TRUE(),IF(OR(EXACT(cs!$B$41,LEFT(ns!AQ$99 &amp; " ",1)),EXACT(cs!$B$41,LEFT(ns!AQ$100 &amp; " ",1)),EXACT(cs!$B$41,LEFT(ns!AQ$101 &amp; " ",1))),"RARE",IF(AND(ISBLANK(ns!AQ$99),ISBLANK(ns!AQ$100),ISBLANK(ns!AQ$101)),"UNK",FALSE())))</f>
        <v>1</v>
      </c>
      <c r="AR37" s="52" t="b">
        <f>IF(OR(EXACT(cs!$B$41,ns!AR$99),EXACT(cs!$B$41,ns!AR$100),EXACT(cs!$B$41,ns!AR$101),cs!$B$41=""),TRUE(),IF(OR(EXACT(cs!$B$41,LEFT(ns!AR$99 &amp; " ",1)),EXACT(cs!$B$41,LEFT(ns!AR$100 &amp; " ",1)),EXACT(cs!$B$41,LEFT(ns!AR$101 &amp; " ",1))),"RARE",IF(AND(ISBLANK(ns!AR$99),ISBLANK(ns!AR$100),ISBLANK(ns!AR$101)),"UNK",FALSE())))</f>
        <v>1</v>
      </c>
      <c r="AS37" s="52" t="b">
        <f>IF(OR(EXACT(cs!$B$41,ns!AS$99),EXACT(cs!$B$41,ns!AS$100),EXACT(cs!$B$41,ns!AS$101),cs!$B$41=""),TRUE(),IF(OR(EXACT(cs!$B$41,LEFT(ns!AS$99 &amp; " ",1)),EXACT(cs!$B$41,LEFT(ns!AS$100 &amp; " ",1)),EXACT(cs!$B$41,LEFT(ns!AS$101 &amp; " ",1))),"RARE",IF(AND(ISBLANK(ns!AS$99),ISBLANK(ns!AS$100),ISBLANK(ns!AS$101)),"UNK",FALSE())))</f>
        <v>1</v>
      </c>
      <c r="AT37" s="52" t="b">
        <f>IF(OR(EXACT(cs!$B$41,ns!AT$99),EXACT(cs!$B$41,ns!AT$100),EXACT(cs!$B$41,ns!AT$101),cs!$B$41=""),TRUE(),IF(OR(EXACT(cs!$B$41,LEFT(ns!AT$99 &amp; " ",1)),EXACT(cs!$B$41,LEFT(ns!AT$100 &amp; " ",1)),EXACT(cs!$B$41,LEFT(ns!AT$101 &amp; " ",1))),"RARE",IF(AND(ISBLANK(ns!AT$99),ISBLANK(ns!AT$100),ISBLANK(ns!AT$101)),"UNK",FALSE())))</f>
        <v>1</v>
      </c>
      <c r="AU37" s="52" t="b">
        <f>IF(OR(EXACT(cs!$B$41,ns!AU$99),EXACT(cs!$B$41,ns!AU$100),EXACT(cs!$B$41,ns!AU$101),cs!$B$41=""),TRUE(),IF(OR(EXACT(cs!$B$41,LEFT(ns!AU$99 &amp; " ",1)),EXACT(cs!$B$41,LEFT(ns!AU$100 &amp; " ",1)),EXACT(cs!$B$41,LEFT(ns!AU$101 &amp; " ",1))),"RARE",IF(AND(ISBLANK(ns!AU$99),ISBLANK(ns!AU$100),ISBLANK(ns!AU$101)),"UNK",FALSE())))</f>
        <v>1</v>
      </c>
      <c r="AV37" s="52" t="b">
        <f>IF(OR(EXACT(cs!$B$41,ns!AV$99),EXACT(cs!$B$41,ns!AV$100),EXACT(cs!$B$41,ns!AV$101),cs!$B$41=""),TRUE(),IF(OR(EXACT(cs!$B$41,LEFT(ns!AV$99 &amp; " ",1)),EXACT(cs!$B$41,LEFT(ns!AV$100 &amp; " ",1)),EXACT(cs!$B$41,LEFT(ns!AV$101 &amp; " ",1))),"RARE",IF(AND(ISBLANK(ns!AV$99),ISBLANK(ns!AV$100),ISBLANK(ns!AV$101)),"UNK",FALSE())))</f>
        <v>1</v>
      </c>
      <c r="AW37" s="52" t="b">
        <f>IF(OR(EXACT(cs!$B$41,ns!AW$99),EXACT(cs!$B$41,ns!AW$100),EXACT(cs!$B$41,ns!AW$101),cs!$B$41=""),TRUE(),IF(OR(EXACT(cs!$B$41,LEFT(ns!AW$99 &amp; " ",1)),EXACT(cs!$B$41,LEFT(ns!AW$100 &amp; " ",1)),EXACT(cs!$B$41,LEFT(ns!AW$101 &amp; " ",1))),"RARE",IF(AND(ISBLANK(ns!AW$99),ISBLANK(ns!AW$100),ISBLANK(ns!AW$101)),"UNK",FALSE())))</f>
        <v>1</v>
      </c>
      <c r="AX37" s="52" t="b">
        <f>IF(OR(EXACT(cs!$B$41,ns!AX$99),EXACT(cs!$B$41,ns!AX$100),EXACT(cs!$B$41,ns!AX$101),cs!$B$41=""),TRUE(),IF(OR(EXACT(cs!$B$41,LEFT(ns!AX$99 &amp; " ",1)),EXACT(cs!$B$41,LEFT(ns!AX$100 &amp; " ",1)),EXACT(cs!$B$41,LEFT(ns!AX$101 &amp; " ",1))),"RARE",IF(AND(ISBLANK(ns!AX$99),ISBLANK(ns!AX$100),ISBLANK(ns!AX$101)),"UNK",FALSE())))</f>
        <v>1</v>
      </c>
      <c r="AY37" s="52" t="b">
        <f>IF(OR(EXACT(cs!$B$41,ns!AY$99),EXACT(cs!$B$41,ns!AY$100),EXACT(cs!$B$41,ns!AY$101),cs!$B$41=""),TRUE(),IF(OR(EXACT(cs!$B$41,LEFT(ns!AY$99 &amp; " ",1)),EXACT(cs!$B$41,LEFT(ns!AY$100 &amp; " ",1)),EXACT(cs!$B$41,LEFT(ns!AY$101 &amp; " ",1))),"RARE",IF(AND(ISBLANK(ns!AY$99),ISBLANK(ns!AY$100),ISBLANK(ns!AY$101)),"UNK",FALSE())))</f>
        <v>1</v>
      </c>
      <c r="AZ37" s="52" t="b">
        <f>IF(OR(EXACT(cs!$B$41,ns!AZ$99),EXACT(cs!$B$41,ns!AZ$100),EXACT(cs!$B$41,ns!AZ$101),cs!$B$41=""),TRUE(),IF(OR(EXACT(cs!$B$41,LEFT(ns!AZ$99 &amp; " ",1)),EXACT(cs!$B$41,LEFT(ns!AZ$100 &amp; " ",1)),EXACT(cs!$B$41,LEFT(ns!AZ$101 &amp; " ",1))),"RARE",IF(AND(ISBLANK(ns!AZ$99),ISBLANK(ns!AZ$100),ISBLANK(ns!AZ$101)),"UNK",FALSE())))</f>
        <v>1</v>
      </c>
      <c r="BA37" s="52" t="b">
        <f>IF(OR(EXACT(cs!$B$41,ns!BA$99),EXACT(cs!$B$41,ns!BA$100),EXACT(cs!$B$41,ns!BA$101),cs!$B$41=""),TRUE(),IF(OR(EXACT(cs!$B$41,LEFT(ns!BA$99 &amp; " ",1)),EXACT(cs!$B$41,LEFT(ns!BA$100 &amp; " ",1)),EXACT(cs!$B$41,LEFT(ns!BA$101 &amp; " ",1))),"RARE",IF(AND(ISBLANK(ns!BA$99),ISBLANK(ns!BA$100),ISBLANK(ns!BA$101)),"UNK",FALSE())))</f>
        <v>1</v>
      </c>
      <c r="BB37" s="52" t="b">
        <f>IF(OR(EXACT(cs!$B$41,ns!BB$99),EXACT(cs!$B$41,ns!BB$100),EXACT(cs!$B$41,ns!BB$101),cs!$B$41=""),TRUE(),IF(OR(EXACT(cs!$B$41,LEFT(ns!BB$99 &amp; " ",1)),EXACT(cs!$B$41,LEFT(ns!BB$100 &amp; " ",1)),EXACT(cs!$B$41,LEFT(ns!BB$101 &amp; " ",1))),"RARE",IF(AND(ISBLANK(ns!BB$99),ISBLANK(ns!BB$100),ISBLANK(ns!BB$101)),"UNK",FALSE())))</f>
        <v>1</v>
      </c>
      <c r="BC37" s="52" t="b">
        <f>IF(OR(EXACT(cs!$B$41,ns!BC$99),EXACT(cs!$B$41,ns!BC$100),EXACT(cs!$B$41,ns!BC$101),cs!$B$41=""),TRUE(),IF(OR(EXACT(cs!$B$41,LEFT(ns!BC$99 &amp; " ",1)),EXACT(cs!$B$41,LEFT(ns!BC$100 &amp; " ",1)),EXACT(cs!$B$41,LEFT(ns!BC$101 &amp; " ",1))),"RARE",IF(AND(ISBLANK(ns!BC$99),ISBLANK(ns!BC$100),ISBLANK(ns!BC$101)),"UNK",FALSE())))</f>
        <v>1</v>
      </c>
      <c r="BD37" s="52" t="b">
        <f>IF(OR(EXACT(cs!$B$41,ns!BD$99),EXACT(cs!$B$41,ns!BD$100),EXACT(cs!$B$41,ns!BD$101),cs!$B$41=""),TRUE(),IF(OR(EXACT(cs!$B$41,LEFT(ns!BD$99 &amp; " ",1)),EXACT(cs!$B$41,LEFT(ns!BD$100 &amp; " ",1)),EXACT(cs!$B$41,LEFT(ns!BD$101 &amp; " ",1))),"RARE",IF(AND(ISBLANK(ns!BD$99),ISBLANK(ns!BD$100),ISBLANK(ns!BD$101)),"UNK",FALSE())))</f>
        <v>1</v>
      </c>
      <c r="BE37" s="52" t="b">
        <f>IF(OR(EXACT(cs!$B$41,ns!BE$99),EXACT(cs!$B$41,ns!BE$100),EXACT(cs!$B$41,ns!BE$101),cs!$B$41=""),TRUE(),IF(OR(EXACT(cs!$B$41,LEFT(ns!BE$99 &amp; " ",1)),EXACT(cs!$B$41,LEFT(ns!BE$100 &amp; " ",1)),EXACT(cs!$B$41,LEFT(ns!BE$101 &amp; " ",1))),"RARE",IF(AND(ISBLANK(ns!BE$99),ISBLANK(ns!BE$100),ISBLANK(ns!BE$101)),"UNK",FALSE())))</f>
        <v>1</v>
      </c>
      <c r="BF37" s="52" t="b">
        <f>IF(OR(EXACT(cs!$B$41,ns!BF$99),EXACT(cs!$B$41,ns!BF$100),EXACT(cs!$B$41,ns!BF$101),cs!$B$41=""),TRUE(),IF(OR(EXACT(cs!$B$41,LEFT(ns!BF$99 &amp; " ",1)),EXACT(cs!$B$41,LEFT(ns!BF$100 &amp; " ",1)),EXACT(cs!$B$41,LEFT(ns!BF$101 &amp; " ",1))),"RARE",IF(AND(ISBLANK(ns!BF$99),ISBLANK(ns!BF$100),ISBLANK(ns!BF$101)),"UNK",FALSE())))</f>
        <v>1</v>
      </c>
      <c r="BG37" s="52" t="b">
        <f>IF(OR(EXACT(cs!$B$41,ns!BG$99),EXACT(cs!$B$41,ns!BG$100),EXACT(cs!$B$41,ns!BG$101),cs!$B$41=""),TRUE(),IF(OR(EXACT(cs!$B$41,LEFT(ns!BG$99 &amp; " ",1)),EXACT(cs!$B$41,LEFT(ns!BG$100 &amp; " ",1)),EXACT(cs!$B$41,LEFT(ns!BG$101 &amp; " ",1))),"RARE",IF(AND(ISBLANK(ns!BG$99),ISBLANK(ns!BG$100),ISBLANK(ns!BG$101)),"UNK",FALSE())))</f>
        <v>1</v>
      </c>
      <c r="BH37" s="52" t="b">
        <f>IF(OR(EXACT(cs!$B$41,ns!BH$99),EXACT(cs!$B$41,ns!BH$100),EXACT(cs!$B$41,ns!BH$101),cs!$B$41=""),TRUE(),IF(OR(EXACT(cs!$B$41,LEFT(ns!BH$99 &amp; " ",1)),EXACT(cs!$B$41,LEFT(ns!BH$100 &amp; " ",1)),EXACT(cs!$B$41,LEFT(ns!BH$101 &amp; " ",1))),"RARE",IF(AND(ISBLANK(ns!BH$99),ISBLANK(ns!BH$100),ISBLANK(ns!BH$101)),"UNK",FALSE())))</f>
        <v>1</v>
      </c>
      <c r="BI37" s="52" t="b">
        <f>IF(OR(EXACT(cs!$B$41,ns!BI$99),EXACT(cs!$B$41,ns!BI$100),EXACT(cs!$B$41,ns!BI$101),cs!$B$41=""),TRUE(),IF(OR(EXACT(cs!$B$41,LEFT(ns!BI$99 &amp; " ",1)),EXACT(cs!$B$41,LEFT(ns!BI$100 &amp; " ",1)),EXACT(cs!$B$41,LEFT(ns!BI$101 &amp; " ",1))),"RARE",IF(AND(ISBLANK(ns!BI$99),ISBLANK(ns!BI$100),ISBLANK(ns!BI$101)),"UNK",FALSE())))</f>
        <v>1</v>
      </c>
      <c r="BJ37" s="52" t="b">
        <f>IF(OR(EXACT(cs!$B$41,ns!BJ$99),EXACT(cs!$B$41,ns!BJ$100),EXACT(cs!$B$41,ns!BJ$101),cs!$B$41=""),TRUE(),IF(OR(EXACT(cs!$B$41,LEFT(ns!BJ$99 &amp; " ",1)),EXACT(cs!$B$41,LEFT(ns!BJ$100 &amp; " ",1)),EXACT(cs!$B$41,LEFT(ns!BJ$101 &amp; " ",1))),"RARE",IF(AND(ISBLANK(ns!BJ$99),ISBLANK(ns!BJ$100),ISBLANK(ns!BJ$101)),"UNK",FALSE())))</f>
        <v>1</v>
      </c>
      <c r="BK37" s="52" t="b">
        <f>IF(OR(EXACT(cs!$B$41,ns!BK$99),EXACT(cs!$B$41,ns!BK$100),EXACT(cs!$B$41,ns!BK$101),cs!$B$41=""),TRUE(),IF(OR(EXACT(cs!$B$41,LEFT(ns!BK$99 &amp; " ",1)),EXACT(cs!$B$41,LEFT(ns!BK$100 &amp; " ",1)),EXACT(cs!$B$41,LEFT(ns!BK$101 &amp; " ",1))),"RARE",IF(AND(ISBLANK(ns!BK$99),ISBLANK(ns!BK$100),ISBLANK(ns!BK$101)),"UNK",FALSE())))</f>
        <v>1</v>
      </c>
    </row>
    <row r="38" spans="1:63" x14ac:dyDescent="0.2">
      <c r="A38" t="s">
        <v>434</v>
      </c>
      <c r="B38" s="52" t="b">
        <f>IF(OR(AND((cs!$B$42&gt;=ns!B$103),(cs!$B$42&lt;=ns!B$104)),cs!$B$42=""),TRUE(),IF(OR(AND((cs!$B$42&gt;=ns!B$102),(cs!$B$42&lt;ns!B$103)),AND((cs!$B$42&lt;=ns!B$105),(cs!$B$42&gt;ns!B$104))),"RARE",IF(AND(ISBLANK(ns!B$102),ISBLANK(ns!B$103),ISBLANK(ns!B$104),ISBLANK(ns!B$105)),"UNK",FALSE())))</f>
        <v>1</v>
      </c>
      <c r="C38" s="52" t="b">
        <f>IF(OR(AND((cs!$B$42&gt;=ns!C$103),(cs!$B$42&lt;=ns!C$104)),cs!$B$42=""),TRUE(),IF(OR(AND((cs!$B$42&gt;=ns!C$102),(cs!$B$42&lt;ns!C$103)),AND((cs!$B$42&lt;=ns!C$105),(cs!$B$42&gt;ns!C$104))),"RARE",IF(AND(ISBLANK(ns!C$102),ISBLANK(ns!C$103),ISBLANK(ns!C$104),ISBLANK(ns!C$105)),"UNK",FALSE())))</f>
        <v>1</v>
      </c>
      <c r="D38" s="52" t="b">
        <f>IF(OR(AND((cs!$B$42&gt;=ns!D$103),(cs!$B$42&lt;=ns!D$104)),cs!$B$42=""),TRUE(),IF(OR(AND((cs!$B$42&gt;=ns!D$102),(cs!$B$42&lt;ns!D$103)),AND((cs!$B$42&lt;=ns!D$105),(cs!$B$42&gt;ns!D$104))),"RARE",IF(AND(ISBLANK(ns!D$102),ISBLANK(ns!D$103),ISBLANK(ns!D$104),ISBLANK(ns!D$105)),"UNK",FALSE())))</f>
        <v>1</v>
      </c>
      <c r="E38" s="52" t="b">
        <f>IF(OR(AND((cs!$B$42&gt;=ns!E$103),(cs!$B$42&lt;=ns!E$104)),cs!$B$42=""),TRUE(),IF(OR(AND((cs!$B$42&gt;=ns!E$102),(cs!$B$42&lt;ns!E$103)),AND((cs!$B$42&lt;=ns!E$105),(cs!$B$42&gt;ns!E$104))),"RARE",IF(AND(ISBLANK(ns!E$102),ISBLANK(ns!E$103),ISBLANK(ns!E$104),ISBLANK(ns!E$105)),"UNK",FALSE())))</f>
        <v>1</v>
      </c>
      <c r="F38" s="52" t="b">
        <f>IF(OR(AND((cs!$B$42&gt;=ns!F$103),(cs!$B$42&lt;=ns!F$104)),cs!$B$42=""),TRUE(),IF(OR(AND((cs!$B$42&gt;=ns!F$102),(cs!$B$42&lt;ns!F$103)),AND((cs!$B$42&lt;=ns!F$105),(cs!$B$42&gt;ns!F$104))),"RARE",IF(AND(ISBLANK(ns!F$102),ISBLANK(ns!F$103),ISBLANK(ns!F$104),ISBLANK(ns!F$105)),"UNK",FALSE())))</f>
        <v>1</v>
      </c>
      <c r="G38" s="52" t="b">
        <f>IF(OR(AND((cs!$B$42&gt;=ns!G$103),(cs!$B$42&lt;=ns!G$104)),cs!$B$42=""),TRUE(),IF(OR(AND((cs!$B$42&gt;=ns!G$102),(cs!$B$42&lt;ns!G$103)),AND((cs!$B$42&lt;=ns!G$105),(cs!$B$42&gt;ns!G$104))),"RARE",IF(AND(ISBLANK(ns!G$102),ISBLANK(ns!G$103),ISBLANK(ns!G$104),ISBLANK(ns!G$105)),"UNK",FALSE())))</f>
        <v>1</v>
      </c>
      <c r="H38" s="52" t="b">
        <f>IF(OR(AND((cs!$B$42&gt;=ns!H$103),(cs!$B$42&lt;=ns!H$104)),cs!$B$42=""),TRUE(),IF(OR(AND((cs!$B$42&gt;=ns!H$102),(cs!$B$42&lt;ns!H$103)),AND((cs!$B$42&lt;=ns!H$105),(cs!$B$42&gt;ns!H$104))),"RARE",IF(AND(ISBLANK(ns!H$102),ISBLANK(ns!H$103),ISBLANK(ns!H$104),ISBLANK(ns!H$105)),"UNK",FALSE())))</f>
        <v>1</v>
      </c>
      <c r="I38" s="52" t="b">
        <f>IF(OR(AND((cs!$B$42&gt;=ns!I$103),(cs!$B$42&lt;=ns!I$104)),cs!$B$42=""),TRUE(),IF(OR(AND((cs!$B$42&gt;=ns!I$102),(cs!$B$42&lt;ns!I$103)),AND((cs!$B$42&lt;=ns!I$105),(cs!$B$42&gt;ns!I$104))),"RARE",IF(AND(ISBLANK(ns!I$102),ISBLANK(ns!I$103),ISBLANK(ns!I$104),ISBLANK(ns!I$105)),"UNK",FALSE())))</f>
        <v>1</v>
      </c>
      <c r="J38" s="52" t="b">
        <f>IF(OR(AND((cs!$B$42&gt;=ns!J$103),(cs!$B$42&lt;=ns!J$104)),cs!$B$42=""),TRUE(),IF(OR(AND((cs!$B$42&gt;=ns!J$102),(cs!$B$42&lt;ns!J$103)),AND((cs!$B$42&lt;=ns!J$105),(cs!$B$42&gt;ns!J$104))),"RARE",IF(AND(ISBLANK(ns!J$102),ISBLANK(ns!J$103),ISBLANK(ns!J$104),ISBLANK(ns!J$105)),"UNK",FALSE())))</f>
        <v>1</v>
      </c>
      <c r="K38" s="52" t="b">
        <f>IF(OR(AND((cs!$B$42&gt;=ns!K$103),(cs!$B$42&lt;=ns!K$104)),cs!$B$42=""),TRUE(),IF(OR(AND((cs!$B$42&gt;=ns!K$102),(cs!$B$42&lt;ns!K$103)),AND((cs!$B$42&lt;=ns!K$105),(cs!$B$42&gt;ns!K$104))),"RARE",IF(AND(ISBLANK(ns!K$102),ISBLANK(ns!K$103),ISBLANK(ns!K$104),ISBLANK(ns!K$105)),"UNK",FALSE())))</f>
        <v>1</v>
      </c>
      <c r="L38" s="52" t="b">
        <f>IF(OR(AND((cs!$B$42&gt;=ns!L$103),(cs!$B$42&lt;=ns!L$104)),cs!$B$42=""),TRUE(),IF(OR(AND((cs!$B$42&gt;=ns!L$102),(cs!$B$42&lt;ns!L$103)),AND((cs!$B$42&lt;=ns!L$105),(cs!$B$42&gt;ns!L$104))),"RARE",IF(AND(ISBLANK(ns!L$102),ISBLANK(ns!L$103),ISBLANK(ns!L$104),ISBLANK(ns!L$105)),"UNK",FALSE())))</f>
        <v>1</v>
      </c>
      <c r="M38" s="52" t="b">
        <f>IF(OR(AND((cs!$B$42&gt;=ns!M$103),(cs!$B$42&lt;=ns!M$104)),cs!$B$42=""),TRUE(),IF(OR(AND((cs!$B$42&gt;=ns!M$102),(cs!$B$42&lt;ns!M$103)),AND((cs!$B$42&lt;=ns!M$105),(cs!$B$42&gt;ns!M$104))),"RARE",IF(AND(ISBLANK(ns!M$102),ISBLANK(ns!M$103),ISBLANK(ns!M$104),ISBLANK(ns!M$105)),"UNK",FALSE())))</f>
        <v>1</v>
      </c>
      <c r="N38" s="52" t="b">
        <f>IF(OR(AND((cs!$B$42&gt;=ns!N$103),(cs!$B$42&lt;=ns!N$104)),cs!$B$42=""),TRUE(),IF(OR(AND((cs!$B$42&gt;=ns!N$102),(cs!$B$42&lt;ns!N$103)),AND((cs!$B$42&lt;=ns!N$105),(cs!$B$42&gt;ns!N$104))),"RARE",IF(AND(ISBLANK(ns!N$102),ISBLANK(ns!N$103),ISBLANK(ns!N$104),ISBLANK(ns!N$105)),"UNK",FALSE())))</f>
        <v>1</v>
      </c>
      <c r="O38" s="52" t="b">
        <f>IF(OR(AND((cs!$B$42&gt;=ns!O$103),(cs!$B$42&lt;=ns!O$104)),cs!$B$42=""),TRUE(),IF(OR(AND((cs!$B$42&gt;=ns!O$102),(cs!$B$42&lt;ns!O$103)),AND((cs!$B$42&lt;=ns!O$105),(cs!$B$42&gt;ns!O$104))),"RARE",IF(AND(ISBLANK(ns!O$102),ISBLANK(ns!O$103),ISBLANK(ns!O$104),ISBLANK(ns!O$105)),"UNK",FALSE())))</f>
        <v>1</v>
      </c>
      <c r="P38" s="52" t="b">
        <f>IF(OR(AND((cs!$B$42&gt;=ns!P$103),(cs!$B$42&lt;=ns!P$104)),cs!$B$42=""),TRUE(),IF(OR(AND((cs!$B$42&gt;=ns!P$102),(cs!$B$42&lt;ns!P$103)),AND((cs!$B$42&lt;=ns!P$105),(cs!$B$42&gt;ns!P$104))),"RARE",IF(AND(ISBLANK(ns!P$102),ISBLANK(ns!P$103),ISBLANK(ns!P$104),ISBLANK(ns!P$105)),"UNK",FALSE())))</f>
        <v>1</v>
      </c>
      <c r="Q38" s="52" t="b">
        <f>IF(OR(AND((cs!$B$42&gt;=ns!Q$103),(cs!$B$42&lt;=ns!Q$104)),cs!$B$42=""),TRUE(),IF(OR(AND((cs!$B$42&gt;=ns!Q$102),(cs!$B$42&lt;ns!Q$103)),AND((cs!$B$42&lt;=ns!Q$105),(cs!$B$42&gt;ns!Q$104))),"RARE",IF(AND(ISBLANK(ns!Q$102),ISBLANK(ns!Q$103),ISBLANK(ns!Q$104),ISBLANK(ns!Q$105)),"UNK",FALSE())))</f>
        <v>1</v>
      </c>
      <c r="R38" s="52" t="b">
        <f>IF(OR(AND((cs!$B$42&gt;=ns!R$103),(cs!$B$42&lt;=ns!R$104)),cs!$B$42=""),TRUE(),IF(OR(AND((cs!$B$42&gt;=ns!R$102),(cs!$B$42&lt;ns!R$103)),AND((cs!$B$42&lt;=ns!R$105),(cs!$B$42&gt;ns!R$104))),"RARE",IF(AND(ISBLANK(ns!R$102),ISBLANK(ns!R$103),ISBLANK(ns!R$104),ISBLANK(ns!R$105)),"UNK",FALSE())))</f>
        <v>1</v>
      </c>
      <c r="S38" s="52" t="b">
        <f>IF(OR(AND((cs!$B$42&gt;=ns!S$103),(cs!$B$42&lt;=ns!S$104)),cs!$B$42=""),TRUE(),IF(OR(AND((cs!$B$42&gt;=ns!S$102),(cs!$B$42&lt;ns!S$103)),AND((cs!$B$42&lt;=ns!S$105),(cs!$B$42&gt;ns!S$104))),"RARE",IF(AND(ISBLANK(ns!S$102),ISBLANK(ns!S$103),ISBLANK(ns!S$104),ISBLANK(ns!S$105)),"UNK",FALSE())))</f>
        <v>1</v>
      </c>
      <c r="T38" s="52" t="b">
        <f>IF(OR(AND((cs!$B$42&gt;=ns!T$103),(cs!$B$42&lt;=ns!T$104)),cs!$B$42=""),TRUE(),IF(OR(AND((cs!$B$42&gt;=ns!T$102),(cs!$B$42&lt;ns!T$103)),AND((cs!$B$42&lt;=ns!T$105),(cs!$B$42&gt;ns!T$104))),"RARE",IF(AND(ISBLANK(ns!T$102),ISBLANK(ns!T$103),ISBLANK(ns!T$104),ISBLANK(ns!T$105)),"UNK",FALSE())))</f>
        <v>1</v>
      </c>
      <c r="U38" s="52" t="b">
        <f>IF(OR(AND((cs!$B$42&gt;=ns!U$103),(cs!$B$42&lt;=ns!U$104)),cs!$B$42=""),TRUE(),IF(OR(AND((cs!$B$42&gt;=ns!U$102),(cs!$B$42&lt;ns!U$103)),AND((cs!$B$42&lt;=ns!U$105),(cs!$B$42&gt;ns!U$104))),"RARE",IF(AND(ISBLANK(ns!U$102),ISBLANK(ns!U$103),ISBLANK(ns!U$104),ISBLANK(ns!U$105)),"UNK",FALSE())))</f>
        <v>1</v>
      </c>
      <c r="V38" s="52" t="b">
        <f>IF(OR(AND((cs!$B$42&gt;=ns!V$103),(cs!$B$42&lt;=ns!V$104)),cs!$B$42=""),TRUE(),IF(OR(AND((cs!$B$42&gt;=ns!V$102),(cs!$B$42&lt;ns!V$103)),AND((cs!$B$42&lt;=ns!V$105),(cs!$B$42&gt;ns!V$104))),"RARE",IF(AND(ISBLANK(ns!V$102),ISBLANK(ns!V$103),ISBLANK(ns!V$104),ISBLANK(ns!V$105)),"UNK",FALSE())))</f>
        <v>1</v>
      </c>
      <c r="W38" s="52" t="b">
        <f>IF(OR(AND((cs!$B$42&gt;=ns!W$103),(cs!$B$42&lt;=ns!W$104)),cs!$B$42=""),TRUE(),IF(OR(AND((cs!$B$42&gt;=ns!W$102),(cs!$B$42&lt;ns!W$103)),AND((cs!$B$42&lt;=ns!W$105),(cs!$B$42&gt;ns!W$104))),"RARE",IF(AND(ISBLANK(ns!W$102),ISBLANK(ns!W$103),ISBLANK(ns!W$104),ISBLANK(ns!W$105)),"UNK",FALSE())))</f>
        <v>1</v>
      </c>
      <c r="X38" s="52" t="b">
        <f>IF(OR(AND((cs!$B$42&gt;=ns!X$103),(cs!$B$42&lt;=ns!X$104)),cs!$B$42=""),TRUE(),IF(OR(AND((cs!$B$42&gt;=ns!X$102),(cs!$B$42&lt;ns!X$103)),AND((cs!$B$42&lt;=ns!X$105),(cs!$B$42&gt;ns!X$104))),"RARE",IF(AND(ISBLANK(ns!X$102),ISBLANK(ns!X$103),ISBLANK(ns!X$104),ISBLANK(ns!X$105)),"UNK",FALSE())))</f>
        <v>1</v>
      </c>
      <c r="Y38" s="52" t="b">
        <f>IF(OR(AND((cs!$B$42&gt;=ns!Y$103),(cs!$B$42&lt;=ns!Y$104)),cs!$B$42=""),TRUE(),IF(OR(AND((cs!$B$42&gt;=ns!Y$102),(cs!$B$42&lt;ns!Y$103)),AND((cs!$B$42&lt;=ns!Y$105),(cs!$B$42&gt;ns!Y$104))),"RARE",IF(AND(ISBLANK(ns!Y$102),ISBLANK(ns!Y$103),ISBLANK(ns!Y$104),ISBLANK(ns!Y$105)),"UNK",FALSE())))</f>
        <v>1</v>
      </c>
      <c r="Z38" s="52" t="b">
        <f>IF(OR(AND((cs!$B$42&gt;=ns!Z$103),(cs!$B$42&lt;=ns!Z$104)),cs!$B$42=""),TRUE(),IF(OR(AND((cs!$B$42&gt;=ns!Z$102),(cs!$B$42&lt;ns!Z$103)),AND((cs!$B$42&lt;=ns!Z$105),(cs!$B$42&gt;ns!Z$104))),"RARE",IF(AND(ISBLANK(ns!Z$102),ISBLANK(ns!Z$103),ISBLANK(ns!Z$104),ISBLANK(ns!Z$105)),"UNK",FALSE())))</f>
        <v>1</v>
      </c>
      <c r="AA38" s="52" t="b">
        <f>IF(OR(AND((cs!$B$42&gt;=ns!AA$103),(cs!$B$42&lt;=ns!AA$104)),cs!$B$42=""),TRUE(),IF(OR(AND((cs!$B$42&gt;=ns!AA$102),(cs!$B$42&lt;ns!AA$103)),AND((cs!$B$42&lt;=ns!AA$105),(cs!$B$42&gt;ns!AA$104))),"RARE",IF(AND(ISBLANK(ns!AA$102),ISBLANK(ns!AA$103),ISBLANK(ns!AA$104),ISBLANK(ns!AA$105)),"UNK",FALSE())))</f>
        <v>1</v>
      </c>
      <c r="AB38" s="52" t="b">
        <f>IF(OR(AND((cs!$B$42&gt;=ns!AB$103),(cs!$B$42&lt;=ns!AB$104)),cs!$B$42=""),TRUE(),IF(OR(AND((cs!$B$42&gt;=ns!AB$102),(cs!$B$42&lt;ns!AB$103)),AND((cs!$B$42&lt;=ns!AB$105),(cs!$B$42&gt;ns!AB$104))),"RARE",IF(AND(ISBLANK(ns!AB$102),ISBLANK(ns!AB$103),ISBLANK(ns!AB$104),ISBLANK(ns!AB$105)),"UNK",FALSE())))</f>
        <v>1</v>
      </c>
      <c r="AC38" s="52" t="b">
        <f>IF(OR(AND((cs!$B$42&gt;=ns!AC$103),(cs!$B$42&lt;=ns!AC$104)),cs!$B$42=""),TRUE(),IF(OR(AND((cs!$B$42&gt;=ns!AC$102),(cs!$B$42&lt;ns!AC$103)),AND((cs!$B$42&lt;=ns!AC$105),(cs!$B$42&gt;ns!AC$104))),"RARE",IF(AND(ISBLANK(ns!AC$102),ISBLANK(ns!AC$103),ISBLANK(ns!AC$104),ISBLANK(ns!AC$105)),"UNK",FALSE())))</f>
        <v>1</v>
      </c>
      <c r="AD38" s="52" t="b">
        <f>IF(OR(AND((cs!$B$42&gt;=ns!AD$103),(cs!$B$42&lt;=ns!AD$104)),cs!$B$42=""),TRUE(),IF(OR(AND((cs!$B$42&gt;=ns!AD$102),(cs!$B$42&lt;ns!AD$103)),AND((cs!$B$42&lt;=ns!AD$105),(cs!$B$42&gt;ns!AD$104))),"RARE",IF(AND(ISBLANK(ns!AD$102),ISBLANK(ns!AD$103),ISBLANK(ns!AD$104),ISBLANK(ns!AD$105)),"UNK",FALSE())))</f>
        <v>1</v>
      </c>
      <c r="AE38" s="52" t="b">
        <f>IF(OR(AND((cs!$B$42&gt;=ns!AE$103),(cs!$B$42&lt;=ns!AE$104)),cs!$B$42=""),TRUE(),IF(OR(AND((cs!$B$42&gt;=ns!AE$102),(cs!$B$42&lt;ns!AE$103)),AND((cs!$B$42&lt;=ns!AE$105),(cs!$B$42&gt;ns!AE$104))),"RARE",IF(AND(ISBLANK(ns!AE$102),ISBLANK(ns!AE$103),ISBLANK(ns!AE$104),ISBLANK(ns!AE$105)),"UNK",FALSE())))</f>
        <v>1</v>
      </c>
      <c r="AF38" s="52" t="b">
        <f>IF(OR(AND((cs!$B$42&gt;=ns!AF$103),(cs!$B$42&lt;=ns!AF$104)),cs!$B$42=""),TRUE(),IF(OR(AND((cs!$B$42&gt;=ns!AF$102),(cs!$B$42&lt;ns!AF$103)),AND((cs!$B$42&lt;=ns!AF$105),(cs!$B$42&gt;ns!AF$104))),"RARE",IF(AND(ISBLANK(ns!AF$102),ISBLANK(ns!AF$103),ISBLANK(ns!AF$104),ISBLANK(ns!AF$105)),"UNK",FALSE())))</f>
        <v>1</v>
      </c>
      <c r="AG38" s="52" t="b">
        <f>IF(OR(AND((cs!$B$42&gt;=ns!AG$103),(cs!$B$42&lt;=ns!AG$104)),cs!$B$42=""),TRUE(),IF(OR(AND((cs!$B$42&gt;=ns!AG$102),(cs!$B$42&lt;ns!AG$103)),AND((cs!$B$42&lt;=ns!AG$105),(cs!$B$42&gt;ns!AG$104))),"RARE",IF(AND(ISBLANK(ns!AG$102),ISBLANK(ns!AG$103),ISBLANK(ns!AG$104),ISBLANK(ns!AG$105)),"UNK",FALSE())))</f>
        <v>1</v>
      </c>
      <c r="AH38" s="52" t="b">
        <f>IF(OR(AND((cs!$B$42&gt;=ns!AH$103),(cs!$B$42&lt;=ns!AH$104)),cs!$B$42=""),TRUE(),IF(OR(AND((cs!$B$42&gt;=ns!AH$102),(cs!$B$42&lt;ns!AH$103)),AND((cs!$B$42&lt;=ns!AH$105),(cs!$B$42&gt;ns!AH$104))),"RARE",IF(AND(ISBLANK(ns!AH$102),ISBLANK(ns!AH$103),ISBLANK(ns!AH$104),ISBLANK(ns!AH$105)),"UNK",FALSE())))</f>
        <v>1</v>
      </c>
      <c r="AI38" s="52" t="b">
        <f>IF(OR(AND((cs!$B$42&gt;=ns!AI$103),(cs!$B$42&lt;=ns!AI$104)),cs!$B$42=""),TRUE(),IF(OR(AND((cs!$B$42&gt;=ns!AI$102),(cs!$B$42&lt;ns!AI$103)),AND((cs!$B$42&lt;=ns!AI$105),(cs!$B$42&gt;ns!AI$104))),"RARE",IF(AND(ISBLANK(ns!AI$102),ISBLANK(ns!AI$103),ISBLANK(ns!AI$104),ISBLANK(ns!AI$105)),"UNK",FALSE())))</f>
        <v>1</v>
      </c>
      <c r="AJ38" s="52" t="b">
        <f>IF(OR(AND((cs!$B$42&gt;=ns!AJ$103),(cs!$B$42&lt;=ns!AJ$104)),cs!$B$42=""),TRUE(),IF(OR(AND((cs!$B$42&gt;=ns!AJ$102),(cs!$B$42&lt;ns!AJ$103)),AND((cs!$B$42&lt;=ns!AJ$105),(cs!$B$42&gt;ns!AJ$104))),"RARE",IF(AND(ISBLANK(ns!AJ$102),ISBLANK(ns!AJ$103),ISBLANK(ns!AJ$104),ISBLANK(ns!AJ$105)),"UNK",FALSE())))</f>
        <v>1</v>
      </c>
      <c r="AK38" s="52" t="b">
        <f>IF(OR(AND((cs!$B$42&gt;=ns!AK$103),(cs!$B$42&lt;=ns!AK$104)),cs!$B$42=""),TRUE(),IF(OR(AND((cs!$B$42&gt;=ns!AK$102),(cs!$B$42&lt;ns!AK$103)),AND((cs!$B$42&lt;=ns!AK$105),(cs!$B$42&gt;ns!AK$104))),"RARE",IF(AND(ISBLANK(ns!AK$102),ISBLANK(ns!AK$103),ISBLANK(ns!AK$104),ISBLANK(ns!AK$105)),"UNK",FALSE())))</f>
        <v>1</v>
      </c>
      <c r="AL38" s="52" t="b">
        <f>IF(OR(AND((cs!$B$42&gt;=ns!AL$103),(cs!$B$42&lt;=ns!AL$104)),cs!$B$42=""),TRUE(),IF(OR(AND((cs!$B$42&gt;=ns!AL$102),(cs!$B$42&lt;ns!AL$103)),AND((cs!$B$42&lt;=ns!AL$105),(cs!$B$42&gt;ns!AL$104))),"RARE",IF(AND(ISBLANK(ns!AL$102),ISBLANK(ns!AL$103),ISBLANK(ns!AL$104),ISBLANK(ns!AL$105)),"UNK",FALSE())))</f>
        <v>1</v>
      </c>
      <c r="AM38" s="52" t="b">
        <f>IF(OR(AND((cs!$B$42&gt;=ns!AM$103),(cs!$B$42&lt;=ns!AM$104)),cs!$B$42=""),TRUE(),IF(OR(AND((cs!$B$42&gt;=ns!AM$102),(cs!$B$42&lt;ns!AM$103)),AND((cs!$B$42&lt;=ns!AM$105),(cs!$B$42&gt;ns!AM$104))),"RARE",IF(AND(ISBLANK(ns!AM$102),ISBLANK(ns!AM$103),ISBLANK(ns!AM$104),ISBLANK(ns!AM$105)),"UNK",FALSE())))</f>
        <v>1</v>
      </c>
      <c r="AN38" s="52" t="b">
        <f>IF(OR(AND((cs!$B$42&gt;=ns!AN$103),(cs!$B$42&lt;=ns!AN$104)),cs!$B$42=""),TRUE(),IF(OR(AND((cs!$B$42&gt;=ns!AN$102),(cs!$B$42&lt;ns!AN$103)),AND((cs!$B$42&lt;=ns!AN$105),(cs!$B$42&gt;ns!AN$104))),"RARE",IF(AND(ISBLANK(ns!AN$102),ISBLANK(ns!AN$103),ISBLANK(ns!AN$104),ISBLANK(ns!AN$105)),"UNK",FALSE())))</f>
        <v>1</v>
      </c>
      <c r="AO38" s="52" t="b">
        <f>IF(OR(AND((cs!$B$42&gt;=ns!AO$103),(cs!$B$42&lt;=ns!AO$104)),cs!$B$42=""),TRUE(),IF(OR(AND((cs!$B$42&gt;=ns!AO$102),(cs!$B$42&lt;ns!AO$103)),AND((cs!$B$42&lt;=ns!AO$105),(cs!$B$42&gt;ns!AO$104))),"RARE",IF(AND(ISBLANK(ns!AO$102),ISBLANK(ns!AO$103),ISBLANK(ns!AO$104),ISBLANK(ns!AO$105)),"UNK",FALSE())))</f>
        <v>1</v>
      </c>
      <c r="AP38" s="52" t="b">
        <f>IF(OR(AND((cs!$B$42&gt;=ns!AP$103),(cs!$B$42&lt;=ns!AP$104)),cs!$B$42=""),TRUE(),IF(OR(AND((cs!$B$42&gt;=ns!AP$102),(cs!$B$42&lt;ns!AP$103)),AND((cs!$B$42&lt;=ns!AP$105),(cs!$B$42&gt;ns!AP$104))),"RARE",IF(AND(ISBLANK(ns!AP$102),ISBLANK(ns!AP$103),ISBLANK(ns!AP$104),ISBLANK(ns!AP$105)),"UNK",FALSE())))</f>
        <v>1</v>
      </c>
      <c r="AQ38" s="52" t="b">
        <f>IF(OR(AND((cs!$B$42&gt;=ns!AQ$103),(cs!$B$42&lt;=ns!AQ$104)),cs!$B$42=""),TRUE(),IF(OR(AND((cs!$B$42&gt;=ns!AQ$102),(cs!$B$42&lt;ns!AQ$103)),AND((cs!$B$42&lt;=ns!AQ$105),(cs!$B$42&gt;ns!AQ$104))),"RARE",IF(AND(ISBLANK(ns!AQ$102),ISBLANK(ns!AQ$103),ISBLANK(ns!AQ$104),ISBLANK(ns!AQ$105)),"UNK",FALSE())))</f>
        <v>1</v>
      </c>
      <c r="AR38" s="52" t="b">
        <f>IF(OR(AND((cs!$B$42&gt;=ns!AR$103),(cs!$B$42&lt;=ns!AR$104)),cs!$B$42=""),TRUE(),IF(OR(AND((cs!$B$42&gt;=ns!AR$102),(cs!$B$42&lt;ns!AR$103)),AND((cs!$B$42&lt;=ns!AR$105),(cs!$B$42&gt;ns!AR$104))),"RARE",IF(AND(ISBLANK(ns!AR$102),ISBLANK(ns!AR$103),ISBLANK(ns!AR$104),ISBLANK(ns!AR$105)),"UNK",FALSE())))</f>
        <v>1</v>
      </c>
      <c r="AS38" s="52" t="b">
        <f>IF(OR(AND((cs!$B$42&gt;=ns!AS$103),(cs!$B$42&lt;=ns!AS$104)),cs!$B$42=""),TRUE(),IF(OR(AND((cs!$B$42&gt;=ns!AS$102),(cs!$B$42&lt;ns!AS$103)),AND((cs!$B$42&lt;=ns!AS$105),(cs!$B$42&gt;ns!AS$104))),"RARE",IF(AND(ISBLANK(ns!AS$102),ISBLANK(ns!AS$103),ISBLANK(ns!AS$104),ISBLANK(ns!AS$105)),"UNK",FALSE())))</f>
        <v>1</v>
      </c>
      <c r="AT38" s="52" t="b">
        <f>IF(OR(AND((cs!$B$42&gt;=ns!AT$103),(cs!$B$42&lt;=ns!AT$104)),cs!$B$42=""),TRUE(),IF(OR(AND((cs!$B$42&gt;=ns!AT$102),(cs!$B$42&lt;ns!AT$103)),AND((cs!$B$42&lt;=ns!AT$105),(cs!$B$42&gt;ns!AT$104))),"RARE",IF(AND(ISBLANK(ns!AT$102),ISBLANK(ns!AT$103),ISBLANK(ns!AT$104),ISBLANK(ns!AT$105)),"UNK",FALSE())))</f>
        <v>1</v>
      </c>
      <c r="AU38" s="52" t="b">
        <f>IF(OR(AND((cs!$B$42&gt;=ns!AU$103),(cs!$B$42&lt;=ns!AU$104)),cs!$B$42=""),TRUE(),IF(OR(AND((cs!$B$42&gt;=ns!AU$102),(cs!$B$42&lt;ns!AU$103)),AND((cs!$B$42&lt;=ns!AU$105),(cs!$B$42&gt;ns!AU$104))),"RARE",IF(AND(ISBLANK(ns!AU$102),ISBLANK(ns!AU$103),ISBLANK(ns!AU$104),ISBLANK(ns!AU$105)),"UNK",FALSE())))</f>
        <v>1</v>
      </c>
      <c r="AV38" s="52" t="b">
        <f>IF(OR(AND((cs!$B$42&gt;=ns!AV$103),(cs!$B$42&lt;=ns!AV$104)),cs!$B$42=""),TRUE(),IF(OR(AND((cs!$B$42&gt;=ns!AV$102),(cs!$B$42&lt;ns!AV$103)),AND((cs!$B$42&lt;=ns!AV$105),(cs!$B$42&gt;ns!AV$104))),"RARE",IF(AND(ISBLANK(ns!AV$102),ISBLANK(ns!AV$103),ISBLANK(ns!AV$104),ISBLANK(ns!AV$105)),"UNK",FALSE())))</f>
        <v>1</v>
      </c>
      <c r="AW38" s="52" t="b">
        <f>IF(OR(AND((cs!$B$42&gt;=ns!AW$103),(cs!$B$42&lt;=ns!AW$104)),cs!$B$42=""),TRUE(),IF(OR(AND((cs!$B$42&gt;=ns!AW$102),(cs!$B$42&lt;ns!AW$103)),AND((cs!$B$42&lt;=ns!AW$105),(cs!$B$42&gt;ns!AW$104))),"RARE",IF(AND(ISBLANK(ns!AW$102),ISBLANK(ns!AW$103),ISBLANK(ns!AW$104),ISBLANK(ns!AW$105)),"UNK",FALSE())))</f>
        <v>1</v>
      </c>
      <c r="AX38" s="52" t="b">
        <f>IF(OR(AND((cs!$B$42&gt;=ns!AX$103),(cs!$B$42&lt;=ns!AX$104)),cs!$B$42=""),TRUE(),IF(OR(AND((cs!$B$42&gt;=ns!AX$102),(cs!$B$42&lt;ns!AX$103)),AND((cs!$B$42&lt;=ns!AX$105),(cs!$B$42&gt;ns!AX$104))),"RARE",IF(AND(ISBLANK(ns!AX$102),ISBLANK(ns!AX$103),ISBLANK(ns!AX$104),ISBLANK(ns!AX$105)),"UNK",FALSE())))</f>
        <v>1</v>
      </c>
      <c r="AY38" s="52" t="b">
        <f>IF(OR(AND((cs!$B$42&gt;=ns!AY$103),(cs!$B$42&lt;=ns!AY$104)),cs!$B$42=""),TRUE(),IF(OR(AND((cs!$B$42&gt;=ns!AY$102),(cs!$B$42&lt;ns!AY$103)),AND((cs!$B$42&lt;=ns!AY$105),(cs!$B$42&gt;ns!AY$104))),"RARE",IF(AND(ISBLANK(ns!AY$102),ISBLANK(ns!AY$103),ISBLANK(ns!AY$104),ISBLANK(ns!AY$105)),"UNK",FALSE())))</f>
        <v>1</v>
      </c>
      <c r="AZ38" s="52" t="b">
        <f>IF(OR(AND((cs!$B$42&gt;=ns!AZ$103),(cs!$B$42&lt;=ns!AZ$104)),cs!$B$42=""),TRUE(),IF(OR(AND((cs!$B$42&gt;=ns!AZ$102),(cs!$B$42&lt;ns!AZ$103)),AND((cs!$B$42&lt;=ns!AZ$105),(cs!$B$42&gt;ns!AZ$104))),"RARE",IF(AND(ISBLANK(ns!AZ$102),ISBLANK(ns!AZ$103),ISBLANK(ns!AZ$104),ISBLANK(ns!AZ$105)),"UNK",FALSE())))</f>
        <v>1</v>
      </c>
      <c r="BA38" s="52" t="b">
        <f>IF(OR(AND((cs!$B$42&gt;=ns!BA$103),(cs!$B$42&lt;=ns!BA$104)),cs!$B$42=""),TRUE(),IF(OR(AND((cs!$B$42&gt;=ns!BA$102),(cs!$B$42&lt;ns!BA$103)),AND((cs!$B$42&lt;=ns!BA$105),(cs!$B$42&gt;ns!BA$104))),"RARE",IF(AND(ISBLANK(ns!BA$102),ISBLANK(ns!BA$103),ISBLANK(ns!BA$104),ISBLANK(ns!BA$105)),"UNK",FALSE())))</f>
        <v>1</v>
      </c>
      <c r="BB38" s="52" t="b">
        <f>IF(OR(AND((cs!$B$42&gt;=ns!BB$103),(cs!$B$42&lt;=ns!BB$104)),cs!$B$42=""),TRUE(),IF(OR(AND((cs!$B$42&gt;=ns!BB$102),(cs!$B$42&lt;ns!BB$103)),AND((cs!$B$42&lt;=ns!BB$105),(cs!$B$42&gt;ns!BB$104))),"RARE",IF(AND(ISBLANK(ns!BB$102),ISBLANK(ns!BB$103),ISBLANK(ns!BB$104),ISBLANK(ns!BB$105)),"UNK",FALSE())))</f>
        <v>1</v>
      </c>
      <c r="BC38" s="52" t="b">
        <f>IF(OR(AND((cs!$B$42&gt;=ns!BC$103),(cs!$B$42&lt;=ns!BC$104)),cs!$B$42=""),TRUE(),IF(OR(AND((cs!$B$42&gt;=ns!BC$102),(cs!$B$42&lt;ns!BC$103)),AND((cs!$B$42&lt;=ns!BC$105),(cs!$B$42&gt;ns!BC$104))),"RARE",IF(AND(ISBLANK(ns!BC$102),ISBLANK(ns!BC$103),ISBLANK(ns!BC$104),ISBLANK(ns!BC$105)),"UNK",FALSE())))</f>
        <v>1</v>
      </c>
      <c r="BD38" s="52" t="b">
        <f>IF(OR(AND((cs!$B$42&gt;=ns!BD$103),(cs!$B$42&lt;=ns!BD$104)),cs!$B$42=""),TRUE(),IF(OR(AND((cs!$B$42&gt;=ns!BD$102),(cs!$B$42&lt;ns!BD$103)),AND((cs!$B$42&lt;=ns!BD$105),(cs!$B$42&gt;ns!BD$104))),"RARE",IF(AND(ISBLANK(ns!BD$102),ISBLANK(ns!BD$103),ISBLANK(ns!BD$104),ISBLANK(ns!BD$105)),"UNK",FALSE())))</f>
        <v>1</v>
      </c>
      <c r="BE38" s="52" t="b">
        <f>IF(OR(AND((cs!$B$42&gt;=ns!BE$103),(cs!$B$42&lt;=ns!BE$104)),cs!$B$42=""),TRUE(),IF(OR(AND((cs!$B$42&gt;=ns!BE$102),(cs!$B$42&lt;ns!BE$103)),AND((cs!$B$42&lt;=ns!BE$105),(cs!$B$42&gt;ns!BE$104))),"RARE",IF(AND(ISBLANK(ns!BE$102),ISBLANK(ns!BE$103),ISBLANK(ns!BE$104),ISBLANK(ns!BE$105)),"UNK",FALSE())))</f>
        <v>1</v>
      </c>
      <c r="BF38" s="52" t="b">
        <f>IF(OR(AND((cs!$B$42&gt;=ns!BF$103),(cs!$B$42&lt;=ns!BF$104)),cs!$B$42=""),TRUE(),IF(OR(AND((cs!$B$42&gt;=ns!BF$102),(cs!$B$42&lt;ns!BF$103)),AND((cs!$B$42&lt;=ns!BF$105),(cs!$B$42&gt;ns!BF$104))),"RARE",IF(AND(ISBLANK(ns!BF$102),ISBLANK(ns!BF$103),ISBLANK(ns!BF$104),ISBLANK(ns!BF$105)),"UNK",FALSE())))</f>
        <v>1</v>
      </c>
      <c r="BG38" s="52" t="b">
        <f>IF(OR(AND((cs!$B$42&gt;=ns!BG$103),(cs!$B$42&lt;=ns!BG$104)),cs!$B$42=""),TRUE(),IF(OR(AND((cs!$B$42&gt;=ns!BG$102),(cs!$B$42&lt;ns!BG$103)),AND((cs!$B$42&lt;=ns!BG$105),(cs!$B$42&gt;ns!BG$104))),"RARE",IF(AND(ISBLANK(ns!BG$102),ISBLANK(ns!BG$103),ISBLANK(ns!BG$104),ISBLANK(ns!BG$105)),"UNK",FALSE())))</f>
        <v>1</v>
      </c>
      <c r="BH38" s="52" t="b">
        <f>IF(OR(AND((cs!$B$42&gt;=ns!BH$103),(cs!$B$42&lt;=ns!BH$104)),cs!$B$42=""),TRUE(),IF(OR(AND((cs!$B$42&gt;=ns!BH$102),(cs!$B$42&lt;ns!BH$103)),AND((cs!$B$42&lt;=ns!BH$105),(cs!$B$42&gt;ns!BH$104))),"RARE",IF(AND(ISBLANK(ns!BH$102),ISBLANK(ns!BH$103),ISBLANK(ns!BH$104),ISBLANK(ns!BH$105)),"UNK",FALSE())))</f>
        <v>1</v>
      </c>
      <c r="BI38" s="52" t="b">
        <f>IF(OR(AND((cs!$B$42&gt;=ns!BI$103),(cs!$B$42&lt;=ns!BI$104)),cs!$B$42=""),TRUE(),IF(OR(AND((cs!$B$42&gt;=ns!BI$102),(cs!$B$42&lt;ns!BI$103)),AND((cs!$B$42&lt;=ns!BI$105),(cs!$B$42&gt;ns!BI$104))),"RARE",IF(AND(ISBLANK(ns!BI$102),ISBLANK(ns!BI$103),ISBLANK(ns!BI$104),ISBLANK(ns!BI$105)),"UNK",FALSE())))</f>
        <v>1</v>
      </c>
      <c r="BJ38" s="52" t="b">
        <f>IF(OR(AND((cs!$B$42&gt;=ns!BJ$103),(cs!$B$42&lt;=ns!BJ$104)),cs!$B$42=""),TRUE(),IF(OR(AND((cs!$B$42&gt;=ns!BJ$102),(cs!$B$42&lt;ns!BJ$103)),AND((cs!$B$42&lt;=ns!BJ$105),(cs!$B$42&gt;ns!BJ$104))),"RARE",IF(AND(ISBLANK(ns!BJ$102),ISBLANK(ns!BJ$103),ISBLANK(ns!BJ$104),ISBLANK(ns!BJ$105)),"UNK",FALSE())))</f>
        <v>1</v>
      </c>
      <c r="BK38" s="52" t="b">
        <f>IF(OR(AND((cs!$B$42&gt;=ns!BK$103),(cs!$B$42&lt;=ns!BK$104)),cs!$B$42=""),TRUE(),IF(OR(AND((cs!$B$42&gt;=ns!BK$102),(cs!$B$42&lt;ns!BK$103)),AND((cs!$B$42&lt;=ns!BK$105),(cs!$B$42&gt;ns!BK$104))),"RARE",IF(AND(ISBLANK(ns!BK$102),ISBLANK(ns!BK$103),ISBLANK(ns!BK$104),ISBLANK(ns!BK$105)),"UNK",FALSE())))</f>
        <v>1</v>
      </c>
    </row>
    <row r="39" spans="1:63" s="84" customFormat="1" x14ac:dyDescent="0.2">
      <c r="A39" s="83" t="s">
        <v>1168</v>
      </c>
      <c r="B39" s="84" t="b">
        <f>ns_d!B$61</f>
        <v>1</v>
      </c>
      <c r="C39" s="84" t="b">
        <f>ns_d!C$61</f>
        <v>1</v>
      </c>
      <c r="D39" s="84" t="b">
        <f>ns_d!D$61</f>
        <v>1</v>
      </c>
      <c r="E39" s="84" t="b">
        <f>ns_d!E$61</f>
        <v>1</v>
      </c>
      <c r="F39" s="84" t="b">
        <f>ns_d!F$61</f>
        <v>1</v>
      </c>
      <c r="G39" s="84" t="b">
        <f>ns_d!G$61</f>
        <v>1</v>
      </c>
      <c r="H39" s="84" t="b">
        <f>ns_d!H$61</f>
        <v>1</v>
      </c>
      <c r="I39" s="84" t="b">
        <f>ns_d!I$61</f>
        <v>1</v>
      </c>
      <c r="J39" s="84" t="b">
        <f>ns_d!J$61</f>
        <v>1</v>
      </c>
      <c r="K39" s="84" t="b">
        <f>ns_d!K$61</f>
        <v>1</v>
      </c>
      <c r="L39" s="84" t="b">
        <f>ns_d!L$61</f>
        <v>1</v>
      </c>
      <c r="M39" s="84" t="b">
        <f>ns_d!M$61</f>
        <v>1</v>
      </c>
      <c r="N39" s="84" t="b">
        <f>ns_d!N$61</f>
        <v>1</v>
      </c>
      <c r="O39" s="84" t="b">
        <f>ns_d!O$61</f>
        <v>1</v>
      </c>
      <c r="P39" s="84" t="b">
        <f>ns_d!P$61</f>
        <v>1</v>
      </c>
      <c r="Q39" s="84" t="b">
        <f>ns_d!Q$61</f>
        <v>1</v>
      </c>
      <c r="R39" s="84" t="b">
        <f>ns_d!R$61</f>
        <v>1</v>
      </c>
      <c r="S39" s="84" t="b">
        <f>ns_d!S$61</f>
        <v>1</v>
      </c>
      <c r="T39" s="84" t="b">
        <f>ns_d!T$61</f>
        <v>1</v>
      </c>
      <c r="U39" s="84" t="b">
        <f>ns_d!U$61</f>
        <v>1</v>
      </c>
      <c r="V39" s="84" t="b">
        <f>ns_d!V$61</f>
        <v>1</v>
      </c>
      <c r="W39" s="84" t="b">
        <f>ns_d!W$61</f>
        <v>1</v>
      </c>
      <c r="X39" s="84" t="b">
        <f>ns_d!X$61</f>
        <v>1</v>
      </c>
      <c r="Y39" s="84" t="b">
        <f>ns_d!Y$61</f>
        <v>1</v>
      </c>
      <c r="Z39" s="84" t="b">
        <f>ns_d!Z$61</f>
        <v>1</v>
      </c>
      <c r="AA39" s="84" t="b">
        <f>ns_d!AA$61</f>
        <v>1</v>
      </c>
      <c r="AB39" s="84" t="b">
        <f>ns_d!AB$61</f>
        <v>1</v>
      </c>
      <c r="AC39" s="84" t="b">
        <f>ns_d!AC$61</f>
        <v>1</v>
      </c>
      <c r="AD39" s="84" t="b">
        <f>ns_d!AD$61</f>
        <v>1</v>
      </c>
      <c r="AE39" s="84" t="b">
        <f>ns_d!AE$61</f>
        <v>1</v>
      </c>
      <c r="AF39" s="84" t="b">
        <f>ns_d!AF$61</f>
        <v>1</v>
      </c>
      <c r="AG39" s="84" t="b">
        <f>ns_d!AG$61</f>
        <v>1</v>
      </c>
      <c r="AH39" s="84" t="b">
        <f>ns_d!AH$61</f>
        <v>1</v>
      </c>
      <c r="AI39" s="84" t="b">
        <f>ns_d!AI$61</f>
        <v>1</v>
      </c>
      <c r="AJ39" s="84" t="b">
        <f>ns_d!AJ$61</f>
        <v>1</v>
      </c>
      <c r="AK39" s="84" t="b">
        <f>ns_d!AK$61</f>
        <v>1</v>
      </c>
      <c r="AL39" s="84" t="b">
        <f>ns_d!AL$61</f>
        <v>1</v>
      </c>
      <c r="AM39" s="84" t="b">
        <f>ns_d!AM$61</f>
        <v>1</v>
      </c>
      <c r="AN39" s="84" t="b">
        <f>ns_d!AN$61</f>
        <v>1</v>
      </c>
      <c r="AO39" s="84" t="b">
        <f>ns_d!AO$61</f>
        <v>1</v>
      </c>
      <c r="AP39" s="84" t="b">
        <f>ns_d!AP$61</f>
        <v>1</v>
      </c>
      <c r="AQ39" s="84" t="b">
        <f>ns_d!AQ$61</f>
        <v>1</v>
      </c>
      <c r="AR39" s="84" t="b">
        <f>ns_d!AR$61</f>
        <v>1</v>
      </c>
      <c r="AS39" s="84" t="b">
        <f>ns_d!AS$61</f>
        <v>1</v>
      </c>
      <c r="AT39" s="84" t="b">
        <f>ns_d!AT$61</f>
        <v>1</v>
      </c>
      <c r="AU39" s="84" t="b">
        <f>ns_d!AU$61</f>
        <v>1</v>
      </c>
      <c r="AV39" s="84" t="b">
        <f>ns_d!AV$61</f>
        <v>1</v>
      </c>
      <c r="AW39" s="84" t="b">
        <f>ns_d!AW$61</f>
        <v>1</v>
      </c>
      <c r="AX39" s="84" t="b">
        <f>ns_d!AX$61</f>
        <v>1</v>
      </c>
      <c r="AY39" s="84" t="b">
        <f>ns_d!AY$61</f>
        <v>1</v>
      </c>
      <c r="AZ39" s="84" t="b">
        <f>ns_d!AZ$61</f>
        <v>1</v>
      </c>
      <c r="BA39" s="84" t="b">
        <f>ns_d!BA$61</f>
        <v>1</v>
      </c>
      <c r="BB39" s="84" t="b">
        <f>ns_d!BB$61</f>
        <v>1</v>
      </c>
      <c r="BC39" s="84" t="b">
        <f>ns_d!BC$61</f>
        <v>1</v>
      </c>
      <c r="BD39" s="84" t="b">
        <f>ns_d!BD$61</f>
        <v>1</v>
      </c>
      <c r="BE39" s="84" t="b">
        <f>ns_d!BE$61</f>
        <v>1</v>
      </c>
      <c r="BF39" s="84" t="b">
        <f>ns_d!BF$61</f>
        <v>1</v>
      </c>
      <c r="BG39" s="84" t="b">
        <f>ns_d!BG$61</f>
        <v>1</v>
      </c>
      <c r="BH39" s="84" t="b">
        <f>ns_d!BH$61</f>
        <v>1</v>
      </c>
      <c r="BI39" s="84" t="b">
        <f>ns_d!BI$61</f>
        <v>1</v>
      </c>
      <c r="BJ39" s="84" t="b">
        <f>ns_d!BJ$61</f>
        <v>1</v>
      </c>
      <c r="BK39" s="84" t="b">
        <f>ns_d!BK$61</f>
        <v>1</v>
      </c>
    </row>
    <row r="40" spans="1:63" x14ac:dyDescent="0.2">
      <c r="A40" s="28" t="s">
        <v>1183</v>
      </c>
      <c r="B40" s="52" t="b">
        <f>IF(AND(OR(Key!$C$48&lt;=ns!B$81,ISBLANK(Key!$C$48)),OR(Key!$C$49&gt;=ns!B$78,ISBLANK(Key!$C$49))),TRUE(),IF(AND(ISBLANK(ns!B$78),ISBLANK(ns!B$79),ISBLANK(ns!B$80),ISBLANK(ns!B$81)),"UNK",FALSE()))</f>
        <v>1</v>
      </c>
      <c r="C40" s="52" t="b">
        <f>IF(AND(OR(Key!$C$48&lt;=ns!C$81,ISBLANK(Key!$C$48)),OR(Key!$C$49&gt;=ns!C$78,ISBLANK(Key!$C$49))),TRUE(),IF(AND(ISBLANK(ns!C$78),ISBLANK(ns!C$79),ISBLANK(ns!C$80),ISBLANK(ns!C$81)),"UNK",FALSE()))</f>
        <v>1</v>
      </c>
      <c r="D40" s="52" t="b">
        <f>IF(AND(OR(Key!$C$48&lt;=ns!D$81,ISBLANK(Key!$C$48)),OR(Key!$C$49&gt;=ns!D$78,ISBLANK(Key!$C$49))),TRUE(),IF(AND(ISBLANK(ns!D$78),ISBLANK(ns!D$79),ISBLANK(ns!D$80),ISBLANK(ns!D$81)),"UNK",FALSE()))</f>
        <v>1</v>
      </c>
      <c r="E40" s="52" t="b">
        <f>IF(AND(OR(Key!$C$48&lt;=ns!E$81,ISBLANK(Key!$C$48)),OR(Key!$C$49&gt;=ns!E$78,ISBLANK(Key!$C$49))),TRUE(),IF(AND(ISBLANK(ns!E$78),ISBLANK(ns!E$79),ISBLANK(ns!E$80),ISBLANK(ns!E$81)),"UNK",FALSE()))</f>
        <v>1</v>
      </c>
      <c r="F40" s="52" t="b">
        <f>IF(AND(OR(Key!$C$48&lt;=ns!F$81,ISBLANK(Key!$C$48)),OR(Key!$C$49&gt;=ns!F$78,ISBLANK(Key!$C$49))),TRUE(),IF(AND(ISBLANK(ns!F$78),ISBLANK(ns!F$79),ISBLANK(ns!F$80),ISBLANK(ns!F$81)),"UNK",FALSE()))</f>
        <v>1</v>
      </c>
      <c r="G40" s="52" t="b">
        <f>IF(AND(OR(Key!$C$48&lt;=ns!G$81,ISBLANK(Key!$C$48)),OR(Key!$C$49&gt;=ns!G$78,ISBLANK(Key!$C$49))),TRUE(),IF(AND(ISBLANK(ns!G$78),ISBLANK(ns!G$79),ISBLANK(ns!G$80),ISBLANK(ns!G$81)),"UNK",FALSE()))</f>
        <v>1</v>
      </c>
      <c r="H40" s="52" t="b">
        <f>IF(AND(OR(Key!$C$48&lt;=ns!H$81,ISBLANK(Key!$C$48)),OR(Key!$C$49&gt;=ns!H$78,ISBLANK(Key!$C$49))),TRUE(),IF(AND(ISBLANK(ns!H$78),ISBLANK(ns!H$79),ISBLANK(ns!H$80),ISBLANK(ns!H$81)),"UNK",FALSE()))</f>
        <v>1</v>
      </c>
      <c r="I40" s="52" t="b">
        <f>IF(AND(OR(Key!$C$48&lt;=ns!I$81,ISBLANK(Key!$C$48)),OR(Key!$C$49&gt;=ns!I$78,ISBLANK(Key!$C$49))),TRUE(),IF(AND(ISBLANK(ns!I$78),ISBLANK(ns!I$79),ISBLANK(ns!I$80),ISBLANK(ns!I$81)),"UNK",FALSE()))</f>
        <v>1</v>
      </c>
      <c r="J40" s="52" t="b">
        <f>IF(AND(OR(Key!$C$48&lt;=ns!J$81,ISBLANK(Key!$C$48)),OR(Key!$C$49&gt;=ns!J$78,ISBLANK(Key!$C$49))),TRUE(),IF(AND(ISBLANK(ns!J$78),ISBLANK(ns!J$79),ISBLANK(ns!J$80),ISBLANK(ns!J$81)),"UNK",FALSE()))</f>
        <v>1</v>
      </c>
      <c r="K40" s="52" t="b">
        <f>IF(AND(OR(Key!$C$48&lt;=ns!K$81,ISBLANK(Key!$C$48)),OR(Key!$C$49&gt;=ns!K$78,ISBLANK(Key!$C$49))),TRUE(),IF(AND(ISBLANK(ns!K$78),ISBLANK(ns!K$79),ISBLANK(ns!K$80),ISBLANK(ns!K$81)),"UNK",FALSE()))</f>
        <v>1</v>
      </c>
      <c r="L40" s="52" t="b">
        <f>IF(AND(OR(Key!$C$48&lt;=ns!L$81,ISBLANK(Key!$C$48)),OR(Key!$C$49&gt;=ns!L$78,ISBLANK(Key!$C$49))),TRUE(),IF(AND(ISBLANK(ns!L$78),ISBLANK(ns!L$79),ISBLANK(ns!L$80),ISBLANK(ns!L$81)),"UNK",FALSE()))</f>
        <v>1</v>
      </c>
      <c r="M40" s="52" t="b">
        <f>IF(AND(OR(Key!$C$48&lt;=ns!M$81,ISBLANK(Key!$C$48)),OR(Key!$C$49&gt;=ns!M$78,ISBLANK(Key!$C$49))),TRUE(),IF(AND(ISBLANK(ns!M$78),ISBLANK(ns!M$79),ISBLANK(ns!M$80),ISBLANK(ns!M$81)),"UNK",FALSE()))</f>
        <v>1</v>
      </c>
      <c r="N40" s="52" t="b">
        <f>IF(AND(OR(Key!$C$48&lt;=ns!N$81,ISBLANK(Key!$C$48)),OR(Key!$C$49&gt;=ns!N$78,ISBLANK(Key!$C$49))),TRUE(),IF(AND(ISBLANK(ns!N$78),ISBLANK(ns!N$79),ISBLANK(ns!N$80),ISBLANK(ns!N$81)),"UNK",FALSE()))</f>
        <v>1</v>
      </c>
      <c r="O40" s="52" t="b">
        <f>IF(AND(OR(Key!$C$48&lt;=ns!O$81,ISBLANK(Key!$C$48)),OR(Key!$C$49&gt;=ns!O$78,ISBLANK(Key!$C$49))),TRUE(),IF(AND(ISBLANK(ns!O$78),ISBLANK(ns!O$79),ISBLANK(ns!O$80),ISBLANK(ns!O$81)),"UNK",FALSE()))</f>
        <v>1</v>
      </c>
      <c r="P40" s="52" t="b">
        <f>IF(AND(OR(Key!$C$48&lt;=ns!P$81,ISBLANK(Key!$C$48)),OR(Key!$C$49&gt;=ns!P$78,ISBLANK(Key!$C$49))),TRUE(),IF(AND(ISBLANK(ns!P$78),ISBLANK(ns!P$79),ISBLANK(ns!P$80),ISBLANK(ns!P$81)),"UNK",FALSE()))</f>
        <v>1</v>
      </c>
      <c r="Q40" s="52" t="b">
        <f>IF(AND(OR(Key!$C$48&lt;=ns!Q$81,ISBLANK(Key!$C$48)),OR(Key!$C$49&gt;=ns!Q$78,ISBLANK(Key!$C$49))),TRUE(),IF(AND(ISBLANK(ns!Q$78),ISBLANK(ns!Q$79),ISBLANK(ns!Q$80),ISBLANK(ns!Q$81)),"UNK",FALSE()))</f>
        <v>1</v>
      </c>
      <c r="R40" s="52" t="b">
        <f>IF(AND(OR(Key!$C$48&lt;=ns!R$81,ISBLANK(Key!$C$48)),OR(Key!$C$49&gt;=ns!R$78,ISBLANK(Key!$C$49))),TRUE(),IF(AND(ISBLANK(ns!R$78),ISBLANK(ns!R$79),ISBLANK(ns!R$80),ISBLANK(ns!R$81)),"UNK",FALSE()))</f>
        <v>1</v>
      </c>
      <c r="S40" s="52" t="b">
        <f>IF(AND(OR(Key!$C$48&lt;=ns!S$81,ISBLANK(Key!$C$48)),OR(Key!$C$49&gt;=ns!S$78,ISBLANK(Key!$C$49))),TRUE(),IF(AND(ISBLANK(ns!S$78),ISBLANK(ns!S$79),ISBLANK(ns!S$80),ISBLANK(ns!S$81)),"UNK",FALSE()))</f>
        <v>1</v>
      </c>
      <c r="T40" s="52" t="b">
        <f>IF(AND(OR(Key!$C$48&lt;=ns!T$81,ISBLANK(Key!$C$48)),OR(Key!$C$49&gt;=ns!T$78,ISBLANK(Key!$C$49))),TRUE(),IF(AND(ISBLANK(ns!T$78),ISBLANK(ns!T$79),ISBLANK(ns!T$80),ISBLANK(ns!T$81)),"UNK",FALSE()))</f>
        <v>1</v>
      </c>
      <c r="U40" s="52" t="b">
        <f>IF(AND(OR(Key!$C$48&lt;=ns!U$81,ISBLANK(Key!$C$48)),OR(Key!$C$49&gt;=ns!U$78,ISBLANK(Key!$C$49))),TRUE(),IF(AND(ISBLANK(ns!U$78),ISBLANK(ns!U$79),ISBLANK(ns!U$80),ISBLANK(ns!U$81)),"UNK",FALSE()))</f>
        <v>1</v>
      </c>
      <c r="V40" s="52" t="b">
        <f>IF(AND(OR(Key!$C$48&lt;=ns!V$81,ISBLANK(Key!$C$48)),OR(Key!$C$49&gt;=ns!V$78,ISBLANK(Key!$C$49))),TRUE(),IF(AND(ISBLANK(ns!V$78),ISBLANK(ns!V$79),ISBLANK(ns!V$80),ISBLANK(ns!V$81)),"UNK",FALSE()))</f>
        <v>1</v>
      </c>
      <c r="W40" s="52" t="b">
        <f>IF(AND(OR(Key!$C$48&lt;=ns!W$81,ISBLANK(Key!$C$48)),OR(Key!$C$49&gt;=ns!W$78,ISBLANK(Key!$C$49))),TRUE(),IF(AND(ISBLANK(ns!W$78),ISBLANK(ns!W$79),ISBLANK(ns!W$80),ISBLANK(ns!W$81)),"UNK",FALSE()))</f>
        <v>1</v>
      </c>
      <c r="X40" s="52" t="b">
        <f>IF(AND(OR(Key!$C$48&lt;=ns!X$81,ISBLANK(Key!$C$48)),OR(Key!$C$49&gt;=ns!X$78,ISBLANK(Key!$C$49))),TRUE(),IF(AND(ISBLANK(ns!X$78),ISBLANK(ns!X$79),ISBLANK(ns!X$80),ISBLANK(ns!X$81)),"UNK",FALSE()))</f>
        <v>1</v>
      </c>
      <c r="Y40" s="52" t="b">
        <f>IF(AND(OR(Key!$C$48&lt;=ns!Y$81,ISBLANK(Key!$C$48)),OR(Key!$C$49&gt;=ns!Y$78,ISBLANK(Key!$C$49))),TRUE(),IF(AND(ISBLANK(ns!Y$78),ISBLANK(ns!Y$79),ISBLANK(ns!Y$80),ISBLANK(ns!Y$81)),"UNK",FALSE()))</f>
        <v>1</v>
      </c>
      <c r="Z40" s="52" t="b">
        <f>IF(AND(OR(Key!$C$48&lt;=ns!Z$81,ISBLANK(Key!$C$48)),OR(Key!$C$49&gt;=ns!Z$78,ISBLANK(Key!$C$49))),TRUE(),IF(AND(ISBLANK(ns!Z$78),ISBLANK(ns!Z$79),ISBLANK(ns!Z$80),ISBLANK(ns!Z$81)),"UNK",FALSE()))</f>
        <v>1</v>
      </c>
      <c r="AA40" s="52" t="b">
        <f>IF(AND(OR(Key!$C$48&lt;=ns!AA$81,ISBLANK(Key!$C$48)),OR(Key!$C$49&gt;=ns!AA$78,ISBLANK(Key!$C$49))),TRUE(),IF(AND(ISBLANK(ns!AA$78),ISBLANK(ns!AA$79),ISBLANK(ns!AA$80),ISBLANK(ns!AA$81)),"UNK",FALSE()))</f>
        <v>1</v>
      </c>
      <c r="AB40" s="52" t="b">
        <f>IF(AND(OR(Key!$C$48&lt;=ns!AB$81,ISBLANK(Key!$C$48)),OR(Key!$C$49&gt;=ns!AB$78,ISBLANK(Key!$C$49))),TRUE(),IF(AND(ISBLANK(ns!AB$78),ISBLANK(ns!AB$79),ISBLANK(ns!AB$80),ISBLANK(ns!AB$81)),"UNK",FALSE()))</f>
        <v>1</v>
      </c>
      <c r="AC40" s="52" t="b">
        <f>IF(AND(OR(Key!$C$48&lt;=ns!AC$81,ISBLANK(Key!$C$48)),OR(Key!$C$49&gt;=ns!AC$78,ISBLANK(Key!$C$49))),TRUE(),IF(AND(ISBLANK(ns!AC$78),ISBLANK(ns!AC$79),ISBLANK(ns!AC$80),ISBLANK(ns!AC$81)),"UNK",FALSE()))</f>
        <v>1</v>
      </c>
      <c r="AD40" s="52" t="b">
        <f>IF(AND(OR(Key!$C$48&lt;=ns!AD$81,ISBLANK(Key!$C$48)),OR(Key!$C$49&gt;=ns!AD$78,ISBLANK(Key!$C$49))),TRUE(),IF(AND(ISBLANK(ns!AD$78),ISBLANK(ns!AD$79),ISBLANK(ns!AD$80),ISBLANK(ns!AD$81)),"UNK",FALSE()))</f>
        <v>1</v>
      </c>
      <c r="AE40" s="52" t="b">
        <f>IF(AND(OR(Key!$C$48&lt;=ns!AE$81,ISBLANK(Key!$C$48)),OR(Key!$C$49&gt;=ns!AE$78,ISBLANK(Key!$C$49))),TRUE(),IF(AND(ISBLANK(ns!AE$78),ISBLANK(ns!AE$79),ISBLANK(ns!AE$80),ISBLANK(ns!AE$81)),"UNK",FALSE()))</f>
        <v>1</v>
      </c>
      <c r="AF40" s="52" t="b">
        <f>IF(AND(OR(Key!$C$48&lt;=ns!AF$81,ISBLANK(Key!$C$48)),OR(Key!$C$49&gt;=ns!AF$78,ISBLANK(Key!$C$49))),TRUE(),IF(AND(ISBLANK(ns!AF$78),ISBLANK(ns!AF$79),ISBLANK(ns!AF$80),ISBLANK(ns!AF$81)),"UNK",FALSE()))</f>
        <v>1</v>
      </c>
      <c r="AG40" s="52" t="b">
        <f>IF(AND(OR(Key!$C$48&lt;=ns!AG$81,ISBLANK(Key!$C$48)),OR(Key!$C$49&gt;=ns!AG$78,ISBLANK(Key!$C$49))),TRUE(),IF(AND(ISBLANK(ns!AG$78),ISBLANK(ns!AG$79),ISBLANK(ns!AG$80),ISBLANK(ns!AG$81)),"UNK",FALSE()))</f>
        <v>1</v>
      </c>
      <c r="AH40" s="52" t="b">
        <f>IF(AND(OR(Key!$C$48&lt;=ns!AH$81,ISBLANK(Key!$C$48)),OR(Key!$C$49&gt;=ns!AH$78,ISBLANK(Key!$C$49))),TRUE(),IF(AND(ISBLANK(ns!AH$78),ISBLANK(ns!AH$79),ISBLANK(ns!AH$80),ISBLANK(ns!AH$81)),"UNK",FALSE()))</f>
        <v>1</v>
      </c>
      <c r="AI40" s="52" t="b">
        <f>IF(AND(OR(Key!$C$48&lt;=ns!AI$81,ISBLANK(Key!$C$48)),OR(Key!$C$49&gt;=ns!AI$78,ISBLANK(Key!$C$49))),TRUE(),IF(AND(ISBLANK(ns!AI$78),ISBLANK(ns!AI$79),ISBLANK(ns!AI$80),ISBLANK(ns!AI$81)),"UNK",FALSE()))</f>
        <v>1</v>
      </c>
      <c r="AJ40" s="52" t="b">
        <f>IF(AND(OR(Key!$C$48&lt;=ns!AJ$81,ISBLANK(Key!$C$48)),OR(Key!$C$49&gt;=ns!AJ$78,ISBLANK(Key!$C$49))),TRUE(),IF(AND(ISBLANK(ns!AJ$78),ISBLANK(ns!AJ$79),ISBLANK(ns!AJ$80),ISBLANK(ns!AJ$81)),"UNK",FALSE()))</f>
        <v>1</v>
      </c>
      <c r="AK40" s="52" t="b">
        <f>IF(AND(OR(Key!$C$48&lt;=ns!AK$81,ISBLANK(Key!$C$48)),OR(Key!$C$49&gt;=ns!AK$78,ISBLANK(Key!$C$49))),TRUE(),IF(AND(ISBLANK(ns!AK$78),ISBLANK(ns!AK$79),ISBLANK(ns!AK$80),ISBLANK(ns!AK$81)),"UNK",FALSE()))</f>
        <v>1</v>
      </c>
      <c r="AL40" s="52" t="b">
        <f>IF(AND(OR(Key!$C$48&lt;=ns!AL$81,ISBLANK(Key!$C$48)),OR(Key!$C$49&gt;=ns!AL$78,ISBLANK(Key!$C$49))),TRUE(),IF(AND(ISBLANK(ns!AL$78),ISBLANK(ns!AL$79),ISBLANK(ns!AL$80),ISBLANK(ns!AL$81)),"UNK",FALSE()))</f>
        <v>1</v>
      </c>
      <c r="AM40" s="52" t="b">
        <f>IF(AND(OR(Key!$C$48&lt;=ns!AM$81,ISBLANK(Key!$C$48)),OR(Key!$C$49&gt;=ns!AM$78,ISBLANK(Key!$C$49))),TRUE(),IF(AND(ISBLANK(ns!AM$78),ISBLANK(ns!AM$79),ISBLANK(ns!AM$80),ISBLANK(ns!AM$81)),"UNK",FALSE()))</f>
        <v>1</v>
      </c>
      <c r="AN40" s="52" t="b">
        <f>IF(AND(OR(Key!$C$48&lt;=ns!AN$81,ISBLANK(Key!$C$48)),OR(Key!$C$49&gt;=ns!AN$78,ISBLANK(Key!$C$49))),TRUE(),IF(AND(ISBLANK(ns!AN$78),ISBLANK(ns!AN$79),ISBLANK(ns!AN$80),ISBLANK(ns!AN$81)),"UNK",FALSE()))</f>
        <v>1</v>
      </c>
      <c r="AO40" s="52" t="b">
        <f>IF(AND(OR(Key!$C$48&lt;=ns!AO$81,ISBLANK(Key!$C$48)),OR(Key!$C$49&gt;=ns!AO$78,ISBLANK(Key!$C$49))),TRUE(),IF(AND(ISBLANK(ns!AO$78),ISBLANK(ns!AO$79),ISBLANK(ns!AO$80),ISBLANK(ns!AO$81)),"UNK",FALSE()))</f>
        <v>1</v>
      </c>
      <c r="AP40" s="52" t="b">
        <f>IF(AND(OR(Key!$C$48&lt;=ns!AP$81,ISBLANK(Key!$C$48)),OR(Key!$C$49&gt;=ns!AP$78,ISBLANK(Key!$C$49))),TRUE(),IF(AND(ISBLANK(ns!AP$78),ISBLANK(ns!AP$79),ISBLANK(ns!AP$80),ISBLANK(ns!AP$81)),"UNK",FALSE()))</f>
        <v>1</v>
      </c>
      <c r="AQ40" s="52" t="b">
        <f>IF(AND(OR(Key!$C$48&lt;=ns!AQ$81,ISBLANK(Key!$C$48)),OR(Key!$C$49&gt;=ns!AQ$78,ISBLANK(Key!$C$49))),TRUE(),IF(AND(ISBLANK(ns!AQ$78),ISBLANK(ns!AQ$79),ISBLANK(ns!AQ$80),ISBLANK(ns!AQ$81)),"UNK",FALSE()))</f>
        <v>1</v>
      </c>
      <c r="AR40" s="52" t="b">
        <f>IF(AND(OR(Key!$C$48&lt;=ns!AR$81,ISBLANK(Key!$C$48)),OR(Key!$C$49&gt;=ns!AR$78,ISBLANK(Key!$C$49))),TRUE(),IF(AND(ISBLANK(ns!AR$78),ISBLANK(ns!AR$79),ISBLANK(ns!AR$80),ISBLANK(ns!AR$81)),"UNK",FALSE()))</f>
        <v>1</v>
      </c>
      <c r="AS40" s="52" t="b">
        <f>IF(AND(OR(Key!$C$48&lt;=ns!AS$81,ISBLANK(Key!$C$48)),OR(Key!$C$49&gt;=ns!AS$78,ISBLANK(Key!$C$49))),TRUE(),IF(AND(ISBLANK(ns!AS$78),ISBLANK(ns!AS$79),ISBLANK(ns!AS$80),ISBLANK(ns!AS$81)),"UNK",FALSE()))</f>
        <v>1</v>
      </c>
      <c r="AT40" s="52" t="b">
        <f>IF(AND(OR(Key!$C$48&lt;=ns!AT$81,ISBLANK(Key!$C$48)),OR(Key!$C$49&gt;=ns!AT$78,ISBLANK(Key!$C$49))),TRUE(),IF(AND(ISBLANK(ns!AT$78),ISBLANK(ns!AT$79),ISBLANK(ns!AT$80),ISBLANK(ns!AT$81)),"UNK",FALSE()))</f>
        <v>1</v>
      </c>
      <c r="AU40" s="52" t="b">
        <f>IF(AND(OR(Key!$C$48&lt;=ns!AU$81,ISBLANK(Key!$C$48)),OR(Key!$C$49&gt;=ns!AU$78,ISBLANK(Key!$C$49))),TRUE(),IF(AND(ISBLANK(ns!AU$78),ISBLANK(ns!AU$79),ISBLANK(ns!AU$80),ISBLANK(ns!AU$81)),"UNK",FALSE()))</f>
        <v>1</v>
      </c>
      <c r="AV40" s="52" t="b">
        <f>IF(AND(OR(Key!$C$48&lt;=ns!AV$81,ISBLANK(Key!$C$48)),OR(Key!$C$49&gt;=ns!AV$78,ISBLANK(Key!$C$49))),TRUE(),IF(AND(ISBLANK(ns!AV$78),ISBLANK(ns!AV$79),ISBLANK(ns!AV$80),ISBLANK(ns!AV$81)),"UNK",FALSE()))</f>
        <v>1</v>
      </c>
      <c r="AW40" s="52" t="b">
        <f>IF(AND(OR(Key!$C$48&lt;=ns!AW$81,ISBLANK(Key!$C$48)),OR(Key!$C$49&gt;=ns!AW$78,ISBLANK(Key!$C$49))),TRUE(),IF(AND(ISBLANK(ns!AW$78),ISBLANK(ns!AW$79),ISBLANK(ns!AW$80),ISBLANK(ns!AW$81)),"UNK",FALSE()))</f>
        <v>1</v>
      </c>
      <c r="AX40" s="52" t="b">
        <f>IF(AND(OR(Key!$C$48&lt;=ns!AX$81,ISBLANK(Key!$C$48)),OR(Key!$C$49&gt;=ns!AX$78,ISBLANK(Key!$C$49))),TRUE(),IF(AND(ISBLANK(ns!AX$78),ISBLANK(ns!AX$79),ISBLANK(ns!AX$80),ISBLANK(ns!AX$81)),"UNK",FALSE()))</f>
        <v>1</v>
      </c>
      <c r="AY40" s="52" t="b">
        <f>IF(AND(OR(Key!$C$48&lt;=ns!AY$81,ISBLANK(Key!$C$48)),OR(Key!$C$49&gt;=ns!AY$78,ISBLANK(Key!$C$49))),TRUE(),IF(AND(ISBLANK(ns!AY$78),ISBLANK(ns!AY$79),ISBLANK(ns!AY$80),ISBLANK(ns!AY$81)),"UNK",FALSE()))</f>
        <v>1</v>
      </c>
      <c r="AZ40" s="52" t="b">
        <f>IF(AND(OR(Key!$C$48&lt;=ns!AZ$81,ISBLANK(Key!$C$48)),OR(Key!$C$49&gt;=ns!AZ$78,ISBLANK(Key!$C$49))),TRUE(),IF(AND(ISBLANK(ns!AZ$78),ISBLANK(ns!AZ$79),ISBLANK(ns!AZ$80),ISBLANK(ns!AZ$81)),"UNK",FALSE()))</f>
        <v>1</v>
      </c>
      <c r="BA40" s="52" t="b">
        <f>IF(AND(OR(Key!$C$48&lt;=ns!BA$81,ISBLANK(Key!$C$48)),OR(Key!$C$49&gt;=ns!BA$78,ISBLANK(Key!$C$49))),TRUE(),IF(AND(ISBLANK(ns!BA$78),ISBLANK(ns!BA$79),ISBLANK(ns!BA$80),ISBLANK(ns!BA$81)),"UNK",FALSE()))</f>
        <v>1</v>
      </c>
      <c r="BB40" s="52" t="b">
        <f>IF(AND(OR(Key!$C$48&lt;=ns!BB$81,ISBLANK(Key!$C$48)),OR(Key!$C$49&gt;=ns!BB$78,ISBLANK(Key!$C$49))),TRUE(),IF(AND(ISBLANK(ns!BB$78),ISBLANK(ns!BB$79),ISBLANK(ns!BB$80),ISBLANK(ns!BB$81)),"UNK",FALSE()))</f>
        <v>1</v>
      </c>
      <c r="BC40" s="52" t="b">
        <f>IF(AND(OR(Key!$C$48&lt;=ns!BC$81,ISBLANK(Key!$C$48)),OR(Key!$C$49&gt;=ns!BC$78,ISBLANK(Key!$C$49))),TRUE(),IF(AND(ISBLANK(ns!BC$78),ISBLANK(ns!BC$79),ISBLANK(ns!BC$80),ISBLANK(ns!BC$81)),"UNK",FALSE()))</f>
        <v>1</v>
      </c>
      <c r="BD40" s="52" t="b">
        <f>IF(AND(OR(Key!$C$48&lt;=ns!BD$81,ISBLANK(Key!$C$48)),OR(Key!$C$49&gt;=ns!BD$78,ISBLANK(Key!$C$49))),TRUE(),IF(AND(ISBLANK(ns!BD$78),ISBLANK(ns!BD$79),ISBLANK(ns!BD$80),ISBLANK(ns!BD$81)),"UNK",FALSE()))</f>
        <v>1</v>
      </c>
      <c r="BE40" s="52" t="b">
        <f>IF(AND(OR(Key!$C$48&lt;=ns!BE$81,ISBLANK(Key!$C$48)),OR(Key!$C$49&gt;=ns!BE$78,ISBLANK(Key!$C$49))),TRUE(),IF(AND(ISBLANK(ns!BE$78),ISBLANK(ns!BE$79),ISBLANK(ns!BE$80),ISBLANK(ns!BE$81)),"UNK",FALSE()))</f>
        <v>1</v>
      </c>
      <c r="BF40" s="52" t="b">
        <f>IF(AND(OR(Key!$C$48&lt;=ns!BF$81,ISBLANK(Key!$C$48)),OR(Key!$C$49&gt;=ns!BF$78,ISBLANK(Key!$C$49))),TRUE(),IF(AND(ISBLANK(ns!BF$78),ISBLANK(ns!BF$79),ISBLANK(ns!BF$80),ISBLANK(ns!BF$81)),"UNK",FALSE()))</f>
        <v>1</v>
      </c>
      <c r="BG40" s="52" t="b">
        <f>IF(AND(OR(Key!$C$48&lt;=ns!BG$81,ISBLANK(Key!$C$48)),OR(Key!$C$49&gt;=ns!BG$78,ISBLANK(Key!$C$49))),TRUE(),IF(AND(ISBLANK(ns!BG$78),ISBLANK(ns!BG$79),ISBLANK(ns!BG$80),ISBLANK(ns!BG$81)),"UNK",FALSE()))</f>
        <v>1</v>
      </c>
      <c r="BH40" s="52" t="b">
        <f>IF(AND(OR(Key!$C$48&lt;=ns!BH$81,ISBLANK(Key!$C$48)),OR(Key!$C$49&gt;=ns!BH$78,ISBLANK(Key!$C$49))),TRUE(),IF(AND(ISBLANK(ns!BH$78),ISBLANK(ns!BH$79),ISBLANK(ns!BH$80),ISBLANK(ns!BH$81)),"UNK",FALSE()))</f>
        <v>1</v>
      </c>
      <c r="BI40" s="52" t="b">
        <f>IF(AND(OR(Key!$C$48&lt;=ns!BI$81,ISBLANK(Key!$C$48)),OR(Key!$C$49&gt;=ns!BI$78,ISBLANK(Key!$C$49))),TRUE(),IF(AND(ISBLANK(ns!BI$78),ISBLANK(ns!BI$79),ISBLANK(ns!BI$80),ISBLANK(ns!BI$81)),"UNK",FALSE()))</f>
        <v>1</v>
      </c>
      <c r="BJ40" s="52" t="b">
        <f>IF(AND(OR(Key!$C$48&lt;=ns!BJ$81,ISBLANK(Key!$C$48)),OR(Key!$C$49&gt;=ns!BJ$78,ISBLANK(Key!$C$49))),TRUE(),IF(AND(ISBLANK(ns!BJ$78),ISBLANK(ns!BJ$79),ISBLANK(ns!BJ$80),ISBLANK(ns!BJ$81)),"UNK",FALSE()))</f>
        <v>1</v>
      </c>
      <c r="BK40" s="52" t="b">
        <f>IF(AND(OR(Key!$C$48&lt;=ns!BK$81,ISBLANK(Key!$C$48)),OR(Key!$C$49&gt;=ns!BK$78,ISBLANK(Key!$C$49))),TRUE(),IF(AND(ISBLANK(ns!BK$78),ISBLANK(ns!BK$79),ISBLANK(ns!BK$80),ISBLANK(ns!BK$81)),"UNK",FALSE()))</f>
        <v>1</v>
      </c>
    </row>
    <row r="41" spans="1:63" x14ac:dyDescent="0.2">
      <c r="A41" s="28" t="s">
        <v>1184</v>
      </c>
      <c r="B41" s="52" t="b">
        <f>IF(AND(OR(Key!$C$50&lt;=ns!B$94,ISBLANK(Key!$C$50)),OR(Key!$C$51&gt;=ns!B$91,ISBLANK(Key!$C$51))),TRUE(),IF(AND(ISBLANK(ns!B$91),ISBLANK(ns!B$92),ISBLANK(ns!B$93),ISBLANK(ns!B$94)),"UNK",FALSE()))</f>
        <v>1</v>
      </c>
      <c r="C41" s="52" t="b">
        <f>IF(AND(OR(Key!$C$50&lt;=ns!C$94,ISBLANK(Key!$C$50)),OR(Key!$C$51&gt;=ns!C$91,ISBLANK(Key!$C$51))),TRUE(),IF(AND(ISBLANK(ns!C$91),ISBLANK(ns!C$92),ISBLANK(ns!C$93),ISBLANK(ns!C$94)),"UNK",FALSE()))</f>
        <v>1</v>
      </c>
      <c r="D41" s="52" t="b">
        <f>IF(AND(OR(Key!$C$50&lt;=ns!D$94,ISBLANK(Key!$C$50)),OR(Key!$C$51&gt;=ns!D$91,ISBLANK(Key!$C$51))),TRUE(),IF(AND(ISBLANK(ns!D$91),ISBLANK(ns!D$92),ISBLANK(ns!D$93),ISBLANK(ns!D$94)),"UNK",FALSE()))</f>
        <v>1</v>
      </c>
      <c r="E41" s="52" t="b">
        <f>IF(AND(OR(Key!$C$50&lt;=ns!E$94,ISBLANK(Key!$C$50)),OR(Key!$C$51&gt;=ns!E$91,ISBLANK(Key!$C$51))),TRUE(),IF(AND(ISBLANK(ns!E$91),ISBLANK(ns!E$92),ISBLANK(ns!E$93),ISBLANK(ns!E$94)),"UNK",FALSE()))</f>
        <v>1</v>
      </c>
      <c r="F41" s="52" t="b">
        <f>IF(AND(OR(Key!$C$50&lt;=ns!F$94,ISBLANK(Key!$C$50)),OR(Key!$C$51&gt;=ns!F$91,ISBLANK(Key!$C$51))),TRUE(),IF(AND(ISBLANK(ns!F$91),ISBLANK(ns!F$92),ISBLANK(ns!F$93),ISBLANK(ns!F$94)),"UNK",FALSE()))</f>
        <v>1</v>
      </c>
      <c r="G41" s="52" t="b">
        <f>IF(AND(OR(Key!$C$50&lt;=ns!G$94,ISBLANK(Key!$C$50)),OR(Key!$C$51&gt;=ns!G$91,ISBLANK(Key!$C$51))),TRUE(),IF(AND(ISBLANK(ns!G$91),ISBLANK(ns!G$92),ISBLANK(ns!G$93),ISBLANK(ns!G$94)),"UNK",FALSE()))</f>
        <v>1</v>
      </c>
      <c r="H41" s="52" t="b">
        <f>IF(AND(OR(Key!$C$50&lt;=ns!H$94,ISBLANK(Key!$C$50)),OR(Key!$C$51&gt;=ns!H$91,ISBLANK(Key!$C$51))),TRUE(),IF(AND(ISBLANK(ns!H$91),ISBLANK(ns!H$92),ISBLANK(ns!H$93),ISBLANK(ns!H$94)),"UNK",FALSE()))</f>
        <v>1</v>
      </c>
      <c r="I41" s="52" t="b">
        <f>IF(AND(OR(Key!$C$50&lt;=ns!I$94,ISBLANK(Key!$C$50)),OR(Key!$C$51&gt;=ns!I$91,ISBLANK(Key!$C$51))),TRUE(),IF(AND(ISBLANK(ns!I$91),ISBLANK(ns!I$92),ISBLANK(ns!I$93),ISBLANK(ns!I$94)),"UNK",FALSE()))</f>
        <v>1</v>
      </c>
      <c r="J41" s="52" t="b">
        <f>IF(AND(OR(Key!$C$50&lt;=ns!J$94,ISBLANK(Key!$C$50)),OR(Key!$C$51&gt;=ns!J$91,ISBLANK(Key!$C$51))),TRUE(),IF(AND(ISBLANK(ns!J$91),ISBLANK(ns!J$92),ISBLANK(ns!J$93),ISBLANK(ns!J$94)),"UNK",FALSE()))</f>
        <v>1</v>
      </c>
      <c r="K41" s="52" t="b">
        <f>IF(AND(OR(Key!$C$50&lt;=ns!K$94,ISBLANK(Key!$C$50)),OR(Key!$C$51&gt;=ns!K$91,ISBLANK(Key!$C$51))),TRUE(),IF(AND(ISBLANK(ns!K$91),ISBLANK(ns!K$92),ISBLANK(ns!K$93),ISBLANK(ns!K$94)),"UNK",FALSE()))</f>
        <v>1</v>
      </c>
      <c r="L41" s="52" t="b">
        <f>IF(AND(OR(Key!$C$50&lt;=ns!L$94,ISBLANK(Key!$C$50)),OR(Key!$C$51&gt;=ns!L$91,ISBLANK(Key!$C$51))),TRUE(),IF(AND(ISBLANK(ns!L$91),ISBLANK(ns!L$92),ISBLANK(ns!L$93),ISBLANK(ns!L$94)),"UNK",FALSE()))</f>
        <v>1</v>
      </c>
      <c r="M41" s="52" t="b">
        <f>IF(AND(OR(Key!$C$50&lt;=ns!M$94,ISBLANK(Key!$C$50)),OR(Key!$C$51&gt;=ns!M$91,ISBLANK(Key!$C$51))),TRUE(),IF(AND(ISBLANK(ns!M$91),ISBLANK(ns!M$92),ISBLANK(ns!M$93),ISBLANK(ns!M$94)),"UNK",FALSE()))</f>
        <v>1</v>
      </c>
      <c r="N41" s="52" t="b">
        <f>IF(AND(OR(Key!$C$50&lt;=ns!N$94,ISBLANK(Key!$C$50)),OR(Key!$C$51&gt;=ns!N$91,ISBLANK(Key!$C$51))),TRUE(),IF(AND(ISBLANK(ns!N$91),ISBLANK(ns!N$92),ISBLANK(ns!N$93),ISBLANK(ns!N$94)),"UNK",FALSE()))</f>
        <v>1</v>
      </c>
      <c r="O41" s="52" t="b">
        <f>IF(AND(OR(Key!$C$50&lt;=ns!O$94,ISBLANK(Key!$C$50)),OR(Key!$C$51&gt;=ns!O$91,ISBLANK(Key!$C$51))),TRUE(),IF(AND(ISBLANK(ns!O$91),ISBLANK(ns!O$92),ISBLANK(ns!O$93),ISBLANK(ns!O$94)),"UNK",FALSE()))</f>
        <v>1</v>
      </c>
      <c r="P41" s="52" t="b">
        <f>IF(AND(OR(Key!$C$50&lt;=ns!P$94,ISBLANK(Key!$C$50)),OR(Key!$C$51&gt;=ns!P$91,ISBLANK(Key!$C$51))),TRUE(),IF(AND(ISBLANK(ns!P$91),ISBLANK(ns!P$92),ISBLANK(ns!P$93),ISBLANK(ns!P$94)),"UNK",FALSE()))</f>
        <v>1</v>
      </c>
      <c r="Q41" s="52" t="b">
        <f>IF(AND(OR(Key!$C$50&lt;=ns!Q$94,ISBLANK(Key!$C$50)),OR(Key!$C$51&gt;=ns!Q$91,ISBLANK(Key!$C$51))),TRUE(),IF(AND(ISBLANK(ns!Q$91),ISBLANK(ns!Q$92),ISBLANK(ns!Q$93),ISBLANK(ns!Q$94)),"UNK",FALSE()))</f>
        <v>1</v>
      </c>
      <c r="R41" s="52" t="b">
        <f>IF(AND(OR(Key!$C$50&lt;=ns!R$94,ISBLANK(Key!$C$50)),OR(Key!$C$51&gt;=ns!R$91,ISBLANK(Key!$C$51))),TRUE(),IF(AND(ISBLANK(ns!R$91),ISBLANK(ns!R$92),ISBLANK(ns!R$93),ISBLANK(ns!R$94)),"UNK",FALSE()))</f>
        <v>1</v>
      </c>
      <c r="S41" s="52" t="b">
        <f>IF(AND(OR(Key!$C$50&lt;=ns!S$94,ISBLANK(Key!$C$50)),OR(Key!$C$51&gt;=ns!S$91,ISBLANK(Key!$C$51))),TRUE(),IF(AND(ISBLANK(ns!S$91),ISBLANK(ns!S$92),ISBLANK(ns!S$93),ISBLANK(ns!S$94)),"UNK",FALSE()))</f>
        <v>1</v>
      </c>
      <c r="T41" s="52" t="b">
        <f>IF(AND(OR(Key!$C$50&lt;=ns!T$94,ISBLANK(Key!$C$50)),OR(Key!$C$51&gt;=ns!T$91,ISBLANK(Key!$C$51))),TRUE(),IF(AND(ISBLANK(ns!T$91),ISBLANK(ns!T$92),ISBLANK(ns!T$93),ISBLANK(ns!T$94)),"UNK",FALSE()))</f>
        <v>1</v>
      </c>
      <c r="U41" s="52" t="b">
        <f>IF(AND(OR(Key!$C$50&lt;=ns!U$94,ISBLANK(Key!$C$50)),OR(Key!$C$51&gt;=ns!U$91,ISBLANK(Key!$C$51))),TRUE(),IF(AND(ISBLANK(ns!U$91),ISBLANK(ns!U$92),ISBLANK(ns!U$93),ISBLANK(ns!U$94)),"UNK",FALSE()))</f>
        <v>1</v>
      </c>
      <c r="V41" s="52" t="b">
        <f>IF(AND(OR(Key!$C$50&lt;=ns!V$94,ISBLANK(Key!$C$50)),OR(Key!$C$51&gt;=ns!V$91,ISBLANK(Key!$C$51))),TRUE(),IF(AND(ISBLANK(ns!V$91),ISBLANK(ns!V$92),ISBLANK(ns!V$93),ISBLANK(ns!V$94)),"UNK",FALSE()))</f>
        <v>1</v>
      </c>
      <c r="W41" s="52" t="b">
        <f>IF(AND(OR(Key!$C$50&lt;=ns!W$94,ISBLANK(Key!$C$50)),OR(Key!$C$51&gt;=ns!W$91,ISBLANK(Key!$C$51))),TRUE(),IF(AND(ISBLANK(ns!W$91),ISBLANK(ns!W$92),ISBLANK(ns!W$93),ISBLANK(ns!W$94)),"UNK",FALSE()))</f>
        <v>1</v>
      </c>
      <c r="X41" s="52" t="b">
        <f>IF(AND(OR(Key!$C$50&lt;=ns!X$94,ISBLANK(Key!$C$50)),OR(Key!$C$51&gt;=ns!X$91,ISBLANK(Key!$C$51))),TRUE(),IF(AND(ISBLANK(ns!X$91),ISBLANK(ns!X$92),ISBLANK(ns!X$93),ISBLANK(ns!X$94)),"UNK",FALSE()))</f>
        <v>1</v>
      </c>
      <c r="Y41" s="52" t="b">
        <f>IF(AND(OR(Key!$C$50&lt;=ns!Y$94,ISBLANK(Key!$C$50)),OR(Key!$C$51&gt;=ns!Y$91,ISBLANK(Key!$C$51))),TRUE(),IF(AND(ISBLANK(ns!Y$91),ISBLANK(ns!Y$92),ISBLANK(ns!Y$93),ISBLANK(ns!Y$94)),"UNK",FALSE()))</f>
        <v>1</v>
      </c>
      <c r="Z41" s="52" t="b">
        <f>IF(AND(OR(Key!$C$50&lt;=ns!Z$94,ISBLANK(Key!$C$50)),OR(Key!$C$51&gt;=ns!Z$91,ISBLANK(Key!$C$51))),TRUE(),IF(AND(ISBLANK(ns!Z$91),ISBLANK(ns!Z$92),ISBLANK(ns!Z$93),ISBLANK(ns!Z$94)),"UNK",FALSE()))</f>
        <v>1</v>
      </c>
      <c r="AA41" s="52" t="b">
        <f>IF(AND(OR(Key!$C$50&lt;=ns!AA$94,ISBLANK(Key!$C$50)),OR(Key!$C$51&gt;=ns!AA$91,ISBLANK(Key!$C$51))),TRUE(),IF(AND(ISBLANK(ns!AA$91),ISBLANK(ns!AA$92),ISBLANK(ns!AA$93),ISBLANK(ns!AA$94)),"UNK",FALSE()))</f>
        <v>1</v>
      </c>
      <c r="AB41" s="52" t="b">
        <f>IF(AND(OR(Key!$C$50&lt;=ns!AB$94,ISBLANK(Key!$C$50)),OR(Key!$C$51&gt;=ns!AB$91,ISBLANK(Key!$C$51))),TRUE(),IF(AND(ISBLANK(ns!AB$91),ISBLANK(ns!AB$92),ISBLANK(ns!AB$93),ISBLANK(ns!AB$94)),"UNK",FALSE()))</f>
        <v>1</v>
      </c>
      <c r="AC41" s="52" t="b">
        <f>IF(AND(OR(Key!$C$50&lt;=ns!AC$94,ISBLANK(Key!$C$50)),OR(Key!$C$51&gt;=ns!AC$91,ISBLANK(Key!$C$51))),TRUE(),IF(AND(ISBLANK(ns!AC$91),ISBLANK(ns!AC$92),ISBLANK(ns!AC$93),ISBLANK(ns!AC$94)),"UNK",FALSE()))</f>
        <v>1</v>
      </c>
      <c r="AD41" s="52" t="b">
        <f>IF(AND(OR(Key!$C$50&lt;=ns!AD$94,ISBLANK(Key!$C$50)),OR(Key!$C$51&gt;=ns!AD$91,ISBLANK(Key!$C$51))),TRUE(),IF(AND(ISBLANK(ns!AD$91),ISBLANK(ns!AD$92),ISBLANK(ns!AD$93),ISBLANK(ns!AD$94)),"UNK",FALSE()))</f>
        <v>1</v>
      </c>
      <c r="AE41" s="52" t="b">
        <f>IF(AND(OR(Key!$C$50&lt;=ns!AE$94,ISBLANK(Key!$C$50)),OR(Key!$C$51&gt;=ns!AE$91,ISBLANK(Key!$C$51))),TRUE(),IF(AND(ISBLANK(ns!AE$91),ISBLANK(ns!AE$92),ISBLANK(ns!AE$93),ISBLANK(ns!AE$94)),"UNK",FALSE()))</f>
        <v>1</v>
      </c>
      <c r="AF41" s="52" t="b">
        <f>IF(AND(OR(Key!$C$50&lt;=ns!AF$94,ISBLANK(Key!$C$50)),OR(Key!$C$51&gt;=ns!AF$91,ISBLANK(Key!$C$51))),TRUE(),IF(AND(ISBLANK(ns!AF$91),ISBLANK(ns!AF$92),ISBLANK(ns!AF$93),ISBLANK(ns!AF$94)),"UNK",FALSE()))</f>
        <v>1</v>
      </c>
      <c r="AG41" s="52" t="b">
        <f>IF(AND(OR(Key!$C$50&lt;=ns!AG$94,ISBLANK(Key!$C$50)),OR(Key!$C$51&gt;=ns!AG$91,ISBLANK(Key!$C$51))),TRUE(),IF(AND(ISBLANK(ns!AG$91),ISBLANK(ns!AG$92),ISBLANK(ns!AG$93),ISBLANK(ns!AG$94)),"UNK",FALSE()))</f>
        <v>1</v>
      </c>
      <c r="AH41" s="52" t="b">
        <f>IF(AND(OR(Key!$C$50&lt;=ns!AH$94,ISBLANK(Key!$C$50)),OR(Key!$C$51&gt;=ns!AH$91,ISBLANK(Key!$C$51))),TRUE(),IF(AND(ISBLANK(ns!AH$91),ISBLANK(ns!AH$92),ISBLANK(ns!AH$93),ISBLANK(ns!AH$94)),"UNK",FALSE()))</f>
        <v>1</v>
      </c>
      <c r="AI41" s="52" t="b">
        <f>IF(AND(OR(Key!$C$50&lt;=ns!AI$94,ISBLANK(Key!$C$50)),OR(Key!$C$51&gt;=ns!AI$91,ISBLANK(Key!$C$51))),TRUE(),IF(AND(ISBLANK(ns!AI$91),ISBLANK(ns!AI$92),ISBLANK(ns!AI$93),ISBLANK(ns!AI$94)),"UNK",FALSE()))</f>
        <v>1</v>
      </c>
      <c r="AJ41" s="52" t="b">
        <f>IF(AND(OR(Key!$C$50&lt;=ns!AJ$94,ISBLANK(Key!$C$50)),OR(Key!$C$51&gt;=ns!AJ$91,ISBLANK(Key!$C$51))),TRUE(),IF(AND(ISBLANK(ns!AJ$91),ISBLANK(ns!AJ$92),ISBLANK(ns!AJ$93),ISBLANK(ns!AJ$94)),"UNK",FALSE()))</f>
        <v>1</v>
      </c>
      <c r="AK41" s="52" t="b">
        <f>IF(AND(OR(Key!$C$50&lt;=ns!AK$94,ISBLANK(Key!$C$50)),OR(Key!$C$51&gt;=ns!AK$91,ISBLANK(Key!$C$51))),TRUE(),IF(AND(ISBLANK(ns!AK$91),ISBLANK(ns!AK$92),ISBLANK(ns!AK$93),ISBLANK(ns!AK$94)),"UNK",FALSE()))</f>
        <v>1</v>
      </c>
      <c r="AL41" s="52" t="b">
        <f>IF(AND(OR(Key!$C$50&lt;=ns!AL$94,ISBLANK(Key!$C$50)),OR(Key!$C$51&gt;=ns!AL$91,ISBLANK(Key!$C$51))),TRUE(),IF(AND(ISBLANK(ns!AL$91),ISBLANK(ns!AL$92),ISBLANK(ns!AL$93),ISBLANK(ns!AL$94)),"UNK",FALSE()))</f>
        <v>1</v>
      </c>
      <c r="AM41" s="52" t="b">
        <f>IF(AND(OR(Key!$C$50&lt;=ns!AM$94,ISBLANK(Key!$C$50)),OR(Key!$C$51&gt;=ns!AM$91,ISBLANK(Key!$C$51))),TRUE(),IF(AND(ISBLANK(ns!AM$91),ISBLANK(ns!AM$92),ISBLANK(ns!AM$93),ISBLANK(ns!AM$94)),"UNK",FALSE()))</f>
        <v>1</v>
      </c>
      <c r="AN41" s="52" t="b">
        <f>IF(AND(OR(Key!$C$50&lt;=ns!AN$94,ISBLANK(Key!$C$50)),OR(Key!$C$51&gt;=ns!AN$91,ISBLANK(Key!$C$51))),TRUE(),IF(AND(ISBLANK(ns!AN$91),ISBLANK(ns!AN$92),ISBLANK(ns!AN$93),ISBLANK(ns!AN$94)),"UNK",FALSE()))</f>
        <v>1</v>
      </c>
      <c r="AO41" s="52" t="b">
        <f>IF(AND(OR(Key!$C$50&lt;=ns!AO$94,ISBLANK(Key!$C$50)),OR(Key!$C$51&gt;=ns!AO$91,ISBLANK(Key!$C$51))),TRUE(),IF(AND(ISBLANK(ns!AO$91),ISBLANK(ns!AO$92),ISBLANK(ns!AO$93),ISBLANK(ns!AO$94)),"UNK",FALSE()))</f>
        <v>1</v>
      </c>
      <c r="AP41" s="52" t="b">
        <f>IF(AND(OR(Key!$C$50&lt;=ns!AP$94,ISBLANK(Key!$C$50)),OR(Key!$C$51&gt;=ns!AP$91,ISBLANK(Key!$C$51))),TRUE(),IF(AND(ISBLANK(ns!AP$91),ISBLANK(ns!AP$92),ISBLANK(ns!AP$93),ISBLANK(ns!AP$94)),"UNK",FALSE()))</f>
        <v>1</v>
      </c>
      <c r="AQ41" s="52" t="b">
        <f>IF(AND(OR(Key!$C$50&lt;=ns!AQ$94,ISBLANK(Key!$C$50)),OR(Key!$C$51&gt;=ns!AQ$91,ISBLANK(Key!$C$51))),TRUE(),IF(AND(ISBLANK(ns!AQ$91),ISBLANK(ns!AQ$92),ISBLANK(ns!AQ$93),ISBLANK(ns!AQ$94)),"UNK",FALSE()))</f>
        <v>1</v>
      </c>
      <c r="AR41" s="52" t="b">
        <f>IF(AND(OR(Key!$C$50&lt;=ns!AR$94,ISBLANK(Key!$C$50)),OR(Key!$C$51&gt;=ns!AR$91,ISBLANK(Key!$C$51))),TRUE(),IF(AND(ISBLANK(ns!AR$91),ISBLANK(ns!AR$92),ISBLANK(ns!AR$93),ISBLANK(ns!AR$94)),"UNK",FALSE()))</f>
        <v>1</v>
      </c>
      <c r="AS41" s="52" t="b">
        <f>IF(AND(OR(Key!$C$50&lt;=ns!AS$94,ISBLANK(Key!$C$50)),OR(Key!$C$51&gt;=ns!AS$91,ISBLANK(Key!$C$51))),TRUE(),IF(AND(ISBLANK(ns!AS$91),ISBLANK(ns!AS$92),ISBLANK(ns!AS$93),ISBLANK(ns!AS$94)),"UNK",FALSE()))</f>
        <v>1</v>
      </c>
      <c r="AT41" s="52" t="b">
        <f>IF(AND(OR(Key!$C$50&lt;=ns!AT$94,ISBLANK(Key!$C$50)),OR(Key!$C$51&gt;=ns!AT$91,ISBLANK(Key!$C$51))),TRUE(),IF(AND(ISBLANK(ns!AT$91),ISBLANK(ns!AT$92),ISBLANK(ns!AT$93),ISBLANK(ns!AT$94)),"UNK",FALSE()))</f>
        <v>1</v>
      </c>
      <c r="AU41" s="52" t="b">
        <f>IF(AND(OR(Key!$C$50&lt;=ns!AU$94,ISBLANK(Key!$C$50)),OR(Key!$C$51&gt;=ns!AU$91,ISBLANK(Key!$C$51))),TRUE(),IF(AND(ISBLANK(ns!AU$91),ISBLANK(ns!AU$92),ISBLANK(ns!AU$93),ISBLANK(ns!AU$94)),"UNK",FALSE()))</f>
        <v>1</v>
      </c>
      <c r="AV41" s="52" t="b">
        <f>IF(AND(OR(Key!$C$50&lt;=ns!AV$94,ISBLANK(Key!$C$50)),OR(Key!$C$51&gt;=ns!AV$91,ISBLANK(Key!$C$51))),TRUE(),IF(AND(ISBLANK(ns!AV$91),ISBLANK(ns!AV$92),ISBLANK(ns!AV$93),ISBLANK(ns!AV$94)),"UNK",FALSE()))</f>
        <v>1</v>
      </c>
      <c r="AW41" s="52" t="b">
        <f>IF(AND(OR(Key!$C$50&lt;=ns!AW$94,ISBLANK(Key!$C$50)),OR(Key!$C$51&gt;=ns!AW$91,ISBLANK(Key!$C$51))),TRUE(),IF(AND(ISBLANK(ns!AW$91),ISBLANK(ns!AW$92),ISBLANK(ns!AW$93),ISBLANK(ns!AW$94)),"UNK",FALSE()))</f>
        <v>1</v>
      </c>
      <c r="AX41" s="52" t="b">
        <f>IF(AND(OR(Key!$C$50&lt;=ns!AX$94,ISBLANK(Key!$C$50)),OR(Key!$C$51&gt;=ns!AX$91,ISBLANK(Key!$C$51))),TRUE(),IF(AND(ISBLANK(ns!AX$91),ISBLANK(ns!AX$92),ISBLANK(ns!AX$93),ISBLANK(ns!AX$94)),"UNK",FALSE()))</f>
        <v>1</v>
      </c>
      <c r="AY41" s="52" t="b">
        <f>IF(AND(OR(Key!$C$50&lt;=ns!AY$94,ISBLANK(Key!$C$50)),OR(Key!$C$51&gt;=ns!AY$91,ISBLANK(Key!$C$51))),TRUE(),IF(AND(ISBLANK(ns!AY$91),ISBLANK(ns!AY$92),ISBLANK(ns!AY$93),ISBLANK(ns!AY$94)),"UNK",FALSE()))</f>
        <v>1</v>
      </c>
      <c r="AZ41" s="52" t="b">
        <f>IF(AND(OR(Key!$C$50&lt;=ns!AZ$94,ISBLANK(Key!$C$50)),OR(Key!$C$51&gt;=ns!AZ$91,ISBLANK(Key!$C$51))),TRUE(),IF(AND(ISBLANK(ns!AZ$91),ISBLANK(ns!AZ$92),ISBLANK(ns!AZ$93),ISBLANK(ns!AZ$94)),"UNK",FALSE()))</f>
        <v>1</v>
      </c>
      <c r="BA41" s="52" t="b">
        <f>IF(AND(OR(Key!$C$50&lt;=ns!BA$94,ISBLANK(Key!$C$50)),OR(Key!$C$51&gt;=ns!BA$91,ISBLANK(Key!$C$51))),TRUE(),IF(AND(ISBLANK(ns!BA$91),ISBLANK(ns!BA$92),ISBLANK(ns!BA$93),ISBLANK(ns!BA$94)),"UNK",FALSE()))</f>
        <v>1</v>
      </c>
      <c r="BB41" s="52" t="b">
        <f>IF(AND(OR(Key!$C$50&lt;=ns!BB$94,ISBLANK(Key!$C$50)),OR(Key!$C$51&gt;=ns!BB$91,ISBLANK(Key!$C$51))),TRUE(),IF(AND(ISBLANK(ns!BB$91),ISBLANK(ns!BB$92),ISBLANK(ns!BB$93),ISBLANK(ns!BB$94)),"UNK",FALSE()))</f>
        <v>1</v>
      </c>
      <c r="BC41" s="52" t="b">
        <f>IF(AND(OR(Key!$C$50&lt;=ns!BC$94,ISBLANK(Key!$C$50)),OR(Key!$C$51&gt;=ns!BC$91,ISBLANK(Key!$C$51))),TRUE(),IF(AND(ISBLANK(ns!BC$91),ISBLANK(ns!BC$92),ISBLANK(ns!BC$93),ISBLANK(ns!BC$94)),"UNK",FALSE()))</f>
        <v>1</v>
      </c>
      <c r="BD41" s="52" t="b">
        <f>IF(AND(OR(Key!$C$50&lt;=ns!BD$94,ISBLANK(Key!$C$50)),OR(Key!$C$51&gt;=ns!BD$91,ISBLANK(Key!$C$51))),TRUE(),IF(AND(ISBLANK(ns!BD$91),ISBLANK(ns!BD$92),ISBLANK(ns!BD$93),ISBLANK(ns!BD$94)),"UNK",FALSE()))</f>
        <v>1</v>
      </c>
      <c r="BE41" s="52" t="b">
        <f>IF(AND(OR(Key!$C$50&lt;=ns!BE$94,ISBLANK(Key!$C$50)),OR(Key!$C$51&gt;=ns!BE$91,ISBLANK(Key!$C$51))),TRUE(),IF(AND(ISBLANK(ns!BE$91),ISBLANK(ns!BE$92),ISBLANK(ns!BE$93),ISBLANK(ns!BE$94)),"UNK",FALSE()))</f>
        <v>1</v>
      </c>
      <c r="BF41" s="52" t="b">
        <f>IF(AND(OR(Key!$C$50&lt;=ns!BF$94,ISBLANK(Key!$C$50)),OR(Key!$C$51&gt;=ns!BF$91,ISBLANK(Key!$C$51))),TRUE(),IF(AND(ISBLANK(ns!BF$91),ISBLANK(ns!BF$92),ISBLANK(ns!BF$93),ISBLANK(ns!BF$94)),"UNK",FALSE()))</f>
        <v>1</v>
      </c>
      <c r="BG41" s="52" t="b">
        <f>IF(AND(OR(Key!$C$50&lt;=ns!BG$94,ISBLANK(Key!$C$50)),OR(Key!$C$51&gt;=ns!BG$91,ISBLANK(Key!$C$51))),TRUE(),IF(AND(ISBLANK(ns!BG$91),ISBLANK(ns!BG$92),ISBLANK(ns!BG$93),ISBLANK(ns!BG$94)),"UNK",FALSE()))</f>
        <v>1</v>
      </c>
      <c r="BH41" s="52" t="b">
        <f>IF(AND(OR(Key!$C$50&lt;=ns!BH$94,ISBLANK(Key!$C$50)),OR(Key!$C$51&gt;=ns!BH$91,ISBLANK(Key!$C$51))),TRUE(),IF(AND(ISBLANK(ns!BH$91),ISBLANK(ns!BH$92),ISBLANK(ns!BH$93),ISBLANK(ns!BH$94)),"UNK",FALSE()))</f>
        <v>1</v>
      </c>
      <c r="BI41" s="52" t="b">
        <f>IF(AND(OR(Key!$C$50&lt;=ns!BI$94,ISBLANK(Key!$C$50)),OR(Key!$C$51&gt;=ns!BI$91,ISBLANK(Key!$C$51))),TRUE(),IF(AND(ISBLANK(ns!BI$91),ISBLANK(ns!BI$92),ISBLANK(ns!BI$93),ISBLANK(ns!BI$94)),"UNK",FALSE()))</f>
        <v>1</v>
      </c>
      <c r="BJ41" s="52" t="b">
        <f>IF(AND(OR(Key!$C$50&lt;=ns!BJ$94,ISBLANK(Key!$C$50)),OR(Key!$C$51&gt;=ns!BJ$91,ISBLANK(Key!$C$51))),TRUE(),IF(AND(ISBLANK(ns!BJ$91),ISBLANK(ns!BJ$92),ISBLANK(ns!BJ$93),ISBLANK(ns!BJ$94)),"UNK",FALSE()))</f>
        <v>1</v>
      </c>
      <c r="BK41" s="52" t="b">
        <f>IF(AND(OR(Key!$C$50&lt;=ns!BK$94,ISBLANK(Key!$C$50)),OR(Key!$C$51&gt;=ns!BK$91,ISBLANK(Key!$C$51))),TRUE(),IF(AND(ISBLANK(ns!BK$91),ISBLANK(ns!BK$92),ISBLANK(ns!BK$93),ISBLANK(ns!BK$94)),"UNK",FALSE()))</f>
        <v>1</v>
      </c>
    </row>
    <row r="42" spans="1:63" x14ac:dyDescent="0.2">
      <c r="A42" s="28" t="s">
        <v>1185</v>
      </c>
      <c r="B42" s="52" t="b">
        <f>IF(AND(OR(Key!$C$52&lt;=ns!B$105,ISBLANK(Key!$C$52)),OR(Key!$C$53&gt;=ns!B$102,ISBLANK(Key!$C$53))),TRUE(),IF(AND(ISBLANK(ns!B$102),ISBLANK(ns!B$103),ISBLANK(ns!B$104),ISBLANK(ns!B$105)),"UNK",FALSE()))</f>
        <v>1</v>
      </c>
      <c r="C42" s="52" t="b">
        <f>IF(AND(OR(Key!$C$52&lt;=ns!C$105,ISBLANK(Key!$C$52)),OR(Key!$C$53&gt;=ns!C$102,ISBLANK(Key!$C$53))),TRUE(),IF(AND(ISBLANK(ns!C$102),ISBLANK(ns!C$103),ISBLANK(ns!C$104),ISBLANK(ns!C$105)),"UNK",FALSE()))</f>
        <v>1</v>
      </c>
      <c r="D42" s="52" t="b">
        <f>IF(AND(OR(Key!$C$52&lt;=ns!D$105,ISBLANK(Key!$C$52)),OR(Key!$C$53&gt;=ns!D$102,ISBLANK(Key!$C$53))),TRUE(),IF(AND(ISBLANK(ns!D$102),ISBLANK(ns!D$103),ISBLANK(ns!D$104),ISBLANK(ns!D$105)),"UNK",FALSE()))</f>
        <v>1</v>
      </c>
      <c r="E42" s="52" t="b">
        <f>IF(AND(OR(Key!$C$52&lt;=ns!E$105,ISBLANK(Key!$C$52)),OR(Key!$C$53&gt;=ns!E$102,ISBLANK(Key!$C$53))),TRUE(),IF(AND(ISBLANK(ns!E$102),ISBLANK(ns!E$103),ISBLANK(ns!E$104),ISBLANK(ns!E$105)),"UNK",FALSE()))</f>
        <v>1</v>
      </c>
      <c r="F42" s="52" t="b">
        <f>IF(AND(OR(Key!$C$52&lt;=ns!F$105,ISBLANK(Key!$C$52)),OR(Key!$C$53&gt;=ns!F$102,ISBLANK(Key!$C$53))),TRUE(),IF(AND(ISBLANK(ns!F$102),ISBLANK(ns!F$103),ISBLANK(ns!F$104),ISBLANK(ns!F$105)),"UNK",FALSE()))</f>
        <v>1</v>
      </c>
      <c r="G42" s="52" t="b">
        <f>IF(AND(OR(Key!$C$52&lt;=ns!G$105,ISBLANK(Key!$C$52)),OR(Key!$C$53&gt;=ns!G$102,ISBLANK(Key!$C$53))),TRUE(),IF(AND(ISBLANK(ns!G$102),ISBLANK(ns!G$103),ISBLANK(ns!G$104),ISBLANK(ns!G$105)),"UNK",FALSE()))</f>
        <v>1</v>
      </c>
      <c r="H42" s="52" t="b">
        <f>IF(AND(OR(Key!$C$52&lt;=ns!H$105,ISBLANK(Key!$C$52)),OR(Key!$C$53&gt;=ns!H$102,ISBLANK(Key!$C$53))),TRUE(),IF(AND(ISBLANK(ns!H$102),ISBLANK(ns!H$103),ISBLANK(ns!H$104),ISBLANK(ns!H$105)),"UNK",FALSE()))</f>
        <v>1</v>
      </c>
      <c r="I42" s="52" t="b">
        <f>IF(AND(OR(Key!$C$52&lt;=ns!I$105,ISBLANK(Key!$C$52)),OR(Key!$C$53&gt;=ns!I$102,ISBLANK(Key!$C$53))),TRUE(),IF(AND(ISBLANK(ns!I$102),ISBLANK(ns!I$103),ISBLANK(ns!I$104),ISBLANK(ns!I$105)),"UNK",FALSE()))</f>
        <v>1</v>
      </c>
      <c r="J42" s="52" t="b">
        <f>IF(AND(OR(Key!$C$52&lt;=ns!J$105,ISBLANK(Key!$C$52)),OR(Key!$C$53&gt;=ns!J$102,ISBLANK(Key!$C$53))),TRUE(),IF(AND(ISBLANK(ns!J$102),ISBLANK(ns!J$103),ISBLANK(ns!J$104),ISBLANK(ns!J$105)),"UNK",FALSE()))</f>
        <v>1</v>
      </c>
      <c r="K42" s="52" t="b">
        <f>IF(AND(OR(Key!$C$52&lt;=ns!K$105,ISBLANK(Key!$C$52)),OR(Key!$C$53&gt;=ns!K$102,ISBLANK(Key!$C$53))),TRUE(),IF(AND(ISBLANK(ns!K$102),ISBLANK(ns!K$103),ISBLANK(ns!K$104),ISBLANK(ns!K$105)),"UNK",FALSE()))</f>
        <v>1</v>
      </c>
      <c r="L42" s="52" t="b">
        <f>IF(AND(OR(Key!$C$52&lt;=ns!L$105,ISBLANK(Key!$C$52)),OR(Key!$C$53&gt;=ns!L$102,ISBLANK(Key!$C$53))),TRUE(),IF(AND(ISBLANK(ns!L$102),ISBLANK(ns!L$103),ISBLANK(ns!L$104),ISBLANK(ns!L$105)),"UNK",FALSE()))</f>
        <v>1</v>
      </c>
      <c r="M42" s="52" t="b">
        <f>IF(AND(OR(Key!$C$52&lt;=ns!M$105,ISBLANK(Key!$C$52)),OR(Key!$C$53&gt;=ns!M$102,ISBLANK(Key!$C$53))),TRUE(),IF(AND(ISBLANK(ns!M$102),ISBLANK(ns!M$103),ISBLANK(ns!M$104),ISBLANK(ns!M$105)),"UNK",FALSE()))</f>
        <v>1</v>
      </c>
      <c r="N42" s="52" t="b">
        <f>IF(AND(OR(Key!$C$52&lt;=ns!N$105,ISBLANK(Key!$C$52)),OR(Key!$C$53&gt;=ns!N$102,ISBLANK(Key!$C$53))),TRUE(),IF(AND(ISBLANK(ns!N$102),ISBLANK(ns!N$103),ISBLANK(ns!N$104),ISBLANK(ns!N$105)),"UNK",FALSE()))</f>
        <v>1</v>
      </c>
      <c r="O42" s="52" t="b">
        <f>IF(AND(OR(Key!$C$52&lt;=ns!O$105,ISBLANK(Key!$C$52)),OR(Key!$C$53&gt;=ns!O$102,ISBLANK(Key!$C$53))),TRUE(),IF(AND(ISBLANK(ns!O$102),ISBLANK(ns!O$103),ISBLANK(ns!O$104),ISBLANK(ns!O$105)),"UNK",FALSE()))</f>
        <v>1</v>
      </c>
      <c r="P42" s="52" t="b">
        <f>IF(AND(OR(Key!$C$52&lt;=ns!P$105,ISBLANK(Key!$C$52)),OR(Key!$C$53&gt;=ns!P$102,ISBLANK(Key!$C$53))),TRUE(),IF(AND(ISBLANK(ns!P$102),ISBLANK(ns!P$103),ISBLANK(ns!P$104),ISBLANK(ns!P$105)),"UNK",FALSE()))</f>
        <v>1</v>
      </c>
      <c r="Q42" s="52" t="b">
        <f>IF(AND(OR(Key!$C$52&lt;=ns!Q$105,ISBLANK(Key!$C$52)),OR(Key!$C$53&gt;=ns!Q$102,ISBLANK(Key!$C$53))),TRUE(),IF(AND(ISBLANK(ns!Q$102),ISBLANK(ns!Q$103),ISBLANK(ns!Q$104),ISBLANK(ns!Q$105)),"UNK",FALSE()))</f>
        <v>1</v>
      </c>
      <c r="R42" s="52" t="b">
        <f>IF(AND(OR(Key!$C$52&lt;=ns!R$105,ISBLANK(Key!$C$52)),OR(Key!$C$53&gt;=ns!R$102,ISBLANK(Key!$C$53))),TRUE(),IF(AND(ISBLANK(ns!R$102),ISBLANK(ns!R$103),ISBLANK(ns!R$104),ISBLANK(ns!R$105)),"UNK",FALSE()))</f>
        <v>1</v>
      </c>
      <c r="S42" s="52" t="b">
        <f>IF(AND(OR(Key!$C$52&lt;=ns!S$105,ISBLANK(Key!$C$52)),OR(Key!$C$53&gt;=ns!S$102,ISBLANK(Key!$C$53))),TRUE(),IF(AND(ISBLANK(ns!S$102),ISBLANK(ns!S$103),ISBLANK(ns!S$104),ISBLANK(ns!S$105)),"UNK",FALSE()))</f>
        <v>1</v>
      </c>
      <c r="T42" s="52" t="b">
        <f>IF(AND(OR(Key!$C$52&lt;=ns!T$105,ISBLANK(Key!$C$52)),OR(Key!$C$53&gt;=ns!T$102,ISBLANK(Key!$C$53))),TRUE(),IF(AND(ISBLANK(ns!T$102),ISBLANK(ns!T$103),ISBLANK(ns!T$104),ISBLANK(ns!T$105)),"UNK",FALSE()))</f>
        <v>1</v>
      </c>
      <c r="U42" s="52" t="b">
        <f>IF(AND(OR(Key!$C$52&lt;=ns!U$105,ISBLANK(Key!$C$52)),OR(Key!$C$53&gt;=ns!U$102,ISBLANK(Key!$C$53))),TRUE(),IF(AND(ISBLANK(ns!U$102),ISBLANK(ns!U$103),ISBLANK(ns!U$104),ISBLANK(ns!U$105)),"UNK",FALSE()))</f>
        <v>1</v>
      </c>
      <c r="V42" s="52" t="b">
        <f>IF(AND(OR(Key!$C$52&lt;=ns!V$105,ISBLANK(Key!$C$52)),OR(Key!$C$53&gt;=ns!V$102,ISBLANK(Key!$C$53))),TRUE(),IF(AND(ISBLANK(ns!V$102),ISBLANK(ns!V$103),ISBLANK(ns!V$104),ISBLANK(ns!V$105)),"UNK",FALSE()))</f>
        <v>1</v>
      </c>
      <c r="W42" s="52" t="b">
        <f>IF(AND(OR(Key!$C$52&lt;=ns!W$105,ISBLANK(Key!$C$52)),OR(Key!$C$53&gt;=ns!W$102,ISBLANK(Key!$C$53))),TRUE(),IF(AND(ISBLANK(ns!W$102),ISBLANK(ns!W$103),ISBLANK(ns!W$104),ISBLANK(ns!W$105)),"UNK",FALSE()))</f>
        <v>1</v>
      </c>
      <c r="X42" s="52" t="b">
        <f>IF(AND(OR(Key!$C$52&lt;=ns!X$105,ISBLANK(Key!$C$52)),OR(Key!$C$53&gt;=ns!X$102,ISBLANK(Key!$C$53))),TRUE(),IF(AND(ISBLANK(ns!X$102),ISBLANK(ns!X$103),ISBLANK(ns!X$104),ISBLANK(ns!X$105)),"UNK",FALSE()))</f>
        <v>1</v>
      </c>
      <c r="Y42" s="52" t="b">
        <f>IF(AND(OR(Key!$C$52&lt;=ns!Y$105,ISBLANK(Key!$C$52)),OR(Key!$C$53&gt;=ns!Y$102,ISBLANK(Key!$C$53))),TRUE(),IF(AND(ISBLANK(ns!Y$102),ISBLANK(ns!Y$103),ISBLANK(ns!Y$104),ISBLANK(ns!Y$105)),"UNK",FALSE()))</f>
        <v>1</v>
      </c>
      <c r="Z42" s="52" t="b">
        <f>IF(AND(OR(Key!$C$52&lt;=ns!Z$105,ISBLANK(Key!$C$52)),OR(Key!$C$53&gt;=ns!Z$102,ISBLANK(Key!$C$53))),TRUE(),IF(AND(ISBLANK(ns!Z$102),ISBLANK(ns!Z$103),ISBLANK(ns!Z$104),ISBLANK(ns!Z$105)),"UNK",FALSE()))</f>
        <v>1</v>
      </c>
      <c r="AA42" s="52" t="b">
        <f>IF(AND(OR(Key!$C$52&lt;=ns!AA$105,ISBLANK(Key!$C$52)),OR(Key!$C$53&gt;=ns!AA$102,ISBLANK(Key!$C$53))),TRUE(),IF(AND(ISBLANK(ns!AA$102),ISBLANK(ns!AA$103),ISBLANK(ns!AA$104),ISBLANK(ns!AA$105)),"UNK",FALSE()))</f>
        <v>1</v>
      </c>
      <c r="AB42" s="52" t="b">
        <f>IF(AND(OR(Key!$C$52&lt;=ns!AB$105,ISBLANK(Key!$C$52)),OR(Key!$C$53&gt;=ns!AB$102,ISBLANK(Key!$C$53))),TRUE(),IF(AND(ISBLANK(ns!AB$102),ISBLANK(ns!AB$103),ISBLANK(ns!AB$104),ISBLANK(ns!AB$105)),"UNK",FALSE()))</f>
        <v>1</v>
      </c>
      <c r="AC42" s="52" t="b">
        <f>IF(AND(OR(Key!$C$52&lt;=ns!AC$105,ISBLANK(Key!$C$52)),OR(Key!$C$53&gt;=ns!AC$102,ISBLANK(Key!$C$53))),TRUE(),IF(AND(ISBLANK(ns!AC$102),ISBLANK(ns!AC$103),ISBLANK(ns!AC$104),ISBLANK(ns!AC$105)),"UNK",FALSE()))</f>
        <v>1</v>
      </c>
      <c r="AD42" s="52" t="b">
        <f>IF(AND(OR(Key!$C$52&lt;=ns!AD$105,ISBLANK(Key!$C$52)),OR(Key!$C$53&gt;=ns!AD$102,ISBLANK(Key!$C$53))),TRUE(),IF(AND(ISBLANK(ns!AD$102),ISBLANK(ns!AD$103),ISBLANK(ns!AD$104),ISBLANK(ns!AD$105)),"UNK",FALSE()))</f>
        <v>1</v>
      </c>
      <c r="AE42" s="52" t="b">
        <f>IF(AND(OR(Key!$C$52&lt;=ns!AE$105,ISBLANK(Key!$C$52)),OR(Key!$C$53&gt;=ns!AE$102,ISBLANK(Key!$C$53))),TRUE(),IF(AND(ISBLANK(ns!AE$102),ISBLANK(ns!AE$103),ISBLANK(ns!AE$104),ISBLANK(ns!AE$105)),"UNK",FALSE()))</f>
        <v>1</v>
      </c>
      <c r="AF42" s="52" t="b">
        <f>IF(AND(OR(Key!$C$52&lt;=ns!AF$105,ISBLANK(Key!$C$52)),OR(Key!$C$53&gt;=ns!AF$102,ISBLANK(Key!$C$53))),TRUE(),IF(AND(ISBLANK(ns!AF$102),ISBLANK(ns!AF$103),ISBLANK(ns!AF$104),ISBLANK(ns!AF$105)),"UNK",FALSE()))</f>
        <v>1</v>
      </c>
      <c r="AG42" s="52" t="b">
        <f>IF(AND(OR(Key!$C$52&lt;=ns!AG$105,ISBLANK(Key!$C$52)),OR(Key!$C$53&gt;=ns!AG$102,ISBLANK(Key!$C$53))),TRUE(),IF(AND(ISBLANK(ns!AG$102),ISBLANK(ns!AG$103),ISBLANK(ns!AG$104),ISBLANK(ns!AG$105)),"UNK",FALSE()))</f>
        <v>1</v>
      </c>
      <c r="AH42" s="52" t="b">
        <f>IF(AND(OR(Key!$C$52&lt;=ns!AH$105,ISBLANK(Key!$C$52)),OR(Key!$C$53&gt;=ns!AH$102,ISBLANK(Key!$C$53))),TRUE(),IF(AND(ISBLANK(ns!AH$102),ISBLANK(ns!AH$103),ISBLANK(ns!AH$104),ISBLANK(ns!AH$105)),"UNK",FALSE()))</f>
        <v>1</v>
      </c>
      <c r="AI42" s="52" t="b">
        <f>IF(AND(OR(Key!$C$52&lt;=ns!AI$105,ISBLANK(Key!$C$52)),OR(Key!$C$53&gt;=ns!AI$102,ISBLANK(Key!$C$53))),TRUE(),IF(AND(ISBLANK(ns!AI$102),ISBLANK(ns!AI$103),ISBLANK(ns!AI$104),ISBLANK(ns!AI$105)),"UNK",FALSE()))</f>
        <v>1</v>
      </c>
      <c r="AJ42" s="52" t="b">
        <f>IF(AND(OR(Key!$C$52&lt;=ns!AJ$105,ISBLANK(Key!$C$52)),OR(Key!$C$53&gt;=ns!AJ$102,ISBLANK(Key!$C$53))),TRUE(),IF(AND(ISBLANK(ns!AJ$102),ISBLANK(ns!AJ$103),ISBLANK(ns!AJ$104),ISBLANK(ns!AJ$105)),"UNK",FALSE()))</f>
        <v>1</v>
      </c>
      <c r="AK42" s="52" t="b">
        <f>IF(AND(OR(Key!$C$52&lt;=ns!AK$105,ISBLANK(Key!$C$52)),OR(Key!$C$53&gt;=ns!AK$102,ISBLANK(Key!$C$53))),TRUE(),IF(AND(ISBLANK(ns!AK$102),ISBLANK(ns!AK$103),ISBLANK(ns!AK$104),ISBLANK(ns!AK$105)),"UNK",FALSE()))</f>
        <v>1</v>
      </c>
      <c r="AL42" s="52" t="b">
        <f>IF(AND(OR(Key!$C$52&lt;=ns!AL$105,ISBLANK(Key!$C$52)),OR(Key!$C$53&gt;=ns!AL$102,ISBLANK(Key!$C$53))),TRUE(),IF(AND(ISBLANK(ns!AL$102),ISBLANK(ns!AL$103),ISBLANK(ns!AL$104),ISBLANK(ns!AL$105)),"UNK",FALSE()))</f>
        <v>1</v>
      </c>
      <c r="AM42" s="52" t="b">
        <f>IF(AND(OR(Key!$C$52&lt;=ns!AM$105,ISBLANK(Key!$C$52)),OR(Key!$C$53&gt;=ns!AM$102,ISBLANK(Key!$C$53))),TRUE(),IF(AND(ISBLANK(ns!AM$102),ISBLANK(ns!AM$103),ISBLANK(ns!AM$104),ISBLANK(ns!AM$105)),"UNK",FALSE()))</f>
        <v>1</v>
      </c>
      <c r="AN42" s="52" t="b">
        <f>IF(AND(OR(Key!$C$52&lt;=ns!AN$105,ISBLANK(Key!$C$52)),OR(Key!$C$53&gt;=ns!AN$102,ISBLANK(Key!$C$53))),TRUE(),IF(AND(ISBLANK(ns!AN$102),ISBLANK(ns!AN$103),ISBLANK(ns!AN$104),ISBLANK(ns!AN$105)),"UNK",FALSE()))</f>
        <v>1</v>
      </c>
      <c r="AO42" s="52" t="b">
        <f>IF(AND(OR(Key!$C$52&lt;=ns!AO$105,ISBLANK(Key!$C$52)),OR(Key!$C$53&gt;=ns!AO$102,ISBLANK(Key!$C$53))),TRUE(),IF(AND(ISBLANK(ns!AO$102),ISBLANK(ns!AO$103),ISBLANK(ns!AO$104),ISBLANK(ns!AO$105)),"UNK",FALSE()))</f>
        <v>1</v>
      </c>
      <c r="AP42" s="52" t="b">
        <f>IF(AND(OR(Key!$C$52&lt;=ns!AP$105,ISBLANK(Key!$C$52)),OR(Key!$C$53&gt;=ns!AP$102,ISBLANK(Key!$C$53))),TRUE(),IF(AND(ISBLANK(ns!AP$102),ISBLANK(ns!AP$103),ISBLANK(ns!AP$104),ISBLANK(ns!AP$105)),"UNK",FALSE()))</f>
        <v>1</v>
      </c>
      <c r="AQ42" s="52" t="b">
        <f>IF(AND(OR(Key!$C$52&lt;=ns!AQ$105,ISBLANK(Key!$C$52)),OR(Key!$C$53&gt;=ns!AQ$102,ISBLANK(Key!$C$53))),TRUE(),IF(AND(ISBLANK(ns!AQ$102),ISBLANK(ns!AQ$103),ISBLANK(ns!AQ$104),ISBLANK(ns!AQ$105)),"UNK",FALSE()))</f>
        <v>1</v>
      </c>
      <c r="AR42" s="52" t="b">
        <f>IF(AND(OR(Key!$C$52&lt;=ns!AR$105,ISBLANK(Key!$C$52)),OR(Key!$C$53&gt;=ns!AR$102,ISBLANK(Key!$C$53))),TRUE(),IF(AND(ISBLANK(ns!AR$102),ISBLANK(ns!AR$103),ISBLANK(ns!AR$104),ISBLANK(ns!AR$105)),"UNK",FALSE()))</f>
        <v>1</v>
      </c>
      <c r="AS42" s="52" t="b">
        <f>IF(AND(OR(Key!$C$52&lt;=ns!AS$105,ISBLANK(Key!$C$52)),OR(Key!$C$53&gt;=ns!AS$102,ISBLANK(Key!$C$53))),TRUE(),IF(AND(ISBLANK(ns!AS$102),ISBLANK(ns!AS$103),ISBLANK(ns!AS$104),ISBLANK(ns!AS$105)),"UNK",FALSE()))</f>
        <v>1</v>
      </c>
      <c r="AT42" s="52" t="b">
        <f>IF(AND(OR(Key!$C$52&lt;=ns!AT$105,ISBLANK(Key!$C$52)),OR(Key!$C$53&gt;=ns!AT$102,ISBLANK(Key!$C$53))),TRUE(),IF(AND(ISBLANK(ns!AT$102),ISBLANK(ns!AT$103),ISBLANK(ns!AT$104),ISBLANK(ns!AT$105)),"UNK",FALSE()))</f>
        <v>1</v>
      </c>
      <c r="AU42" s="52" t="b">
        <f>IF(AND(OR(Key!$C$52&lt;=ns!AU$105,ISBLANK(Key!$C$52)),OR(Key!$C$53&gt;=ns!AU$102,ISBLANK(Key!$C$53))),TRUE(),IF(AND(ISBLANK(ns!AU$102),ISBLANK(ns!AU$103),ISBLANK(ns!AU$104),ISBLANK(ns!AU$105)),"UNK",FALSE()))</f>
        <v>1</v>
      </c>
      <c r="AV42" s="52" t="b">
        <f>IF(AND(OR(Key!$C$52&lt;=ns!AV$105,ISBLANK(Key!$C$52)),OR(Key!$C$53&gt;=ns!AV$102,ISBLANK(Key!$C$53))),TRUE(),IF(AND(ISBLANK(ns!AV$102),ISBLANK(ns!AV$103),ISBLANK(ns!AV$104),ISBLANK(ns!AV$105)),"UNK",FALSE()))</f>
        <v>1</v>
      </c>
      <c r="AW42" s="52" t="b">
        <f>IF(AND(OR(Key!$C$52&lt;=ns!AW$105,ISBLANK(Key!$C$52)),OR(Key!$C$53&gt;=ns!AW$102,ISBLANK(Key!$C$53))),TRUE(),IF(AND(ISBLANK(ns!AW$102),ISBLANK(ns!AW$103),ISBLANK(ns!AW$104),ISBLANK(ns!AW$105)),"UNK",FALSE()))</f>
        <v>1</v>
      </c>
      <c r="AX42" s="52" t="b">
        <f>IF(AND(OR(Key!$C$52&lt;=ns!AX$105,ISBLANK(Key!$C$52)),OR(Key!$C$53&gt;=ns!AX$102,ISBLANK(Key!$C$53))),TRUE(),IF(AND(ISBLANK(ns!AX$102),ISBLANK(ns!AX$103),ISBLANK(ns!AX$104),ISBLANK(ns!AX$105)),"UNK",FALSE()))</f>
        <v>1</v>
      </c>
      <c r="AY42" s="52" t="b">
        <f>IF(AND(OR(Key!$C$52&lt;=ns!AY$105,ISBLANK(Key!$C$52)),OR(Key!$C$53&gt;=ns!AY$102,ISBLANK(Key!$C$53))),TRUE(),IF(AND(ISBLANK(ns!AY$102),ISBLANK(ns!AY$103),ISBLANK(ns!AY$104),ISBLANK(ns!AY$105)),"UNK",FALSE()))</f>
        <v>1</v>
      </c>
      <c r="AZ42" s="52" t="b">
        <f>IF(AND(OR(Key!$C$52&lt;=ns!AZ$105,ISBLANK(Key!$C$52)),OR(Key!$C$53&gt;=ns!AZ$102,ISBLANK(Key!$C$53))),TRUE(),IF(AND(ISBLANK(ns!AZ$102),ISBLANK(ns!AZ$103),ISBLANK(ns!AZ$104),ISBLANK(ns!AZ$105)),"UNK",FALSE()))</f>
        <v>1</v>
      </c>
      <c r="BA42" s="52" t="b">
        <f>IF(AND(OR(Key!$C$52&lt;=ns!BA$105,ISBLANK(Key!$C$52)),OR(Key!$C$53&gt;=ns!BA$102,ISBLANK(Key!$C$53))),TRUE(),IF(AND(ISBLANK(ns!BA$102),ISBLANK(ns!BA$103),ISBLANK(ns!BA$104),ISBLANK(ns!BA$105)),"UNK",FALSE()))</f>
        <v>1</v>
      </c>
      <c r="BB42" s="52" t="b">
        <f>IF(AND(OR(Key!$C$52&lt;=ns!BB$105,ISBLANK(Key!$C$52)),OR(Key!$C$53&gt;=ns!BB$102,ISBLANK(Key!$C$53))),TRUE(),IF(AND(ISBLANK(ns!BB$102),ISBLANK(ns!BB$103),ISBLANK(ns!BB$104),ISBLANK(ns!BB$105)),"UNK",FALSE()))</f>
        <v>1</v>
      </c>
      <c r="BC42" s="52" t="b">
        <f>IF(AND(OR(Key!$C$52&lt;=ns!BC$105,ISBLANK(Key!$C$52)),OR(Key!$C$53&gt;=ns!BC$102,ISBLANK(Key!$C$53))),TRUE(),IF(AND(ISBLANK(ns!BC$102),ISBLANK(ns!BC$103),ISBLANK(ns!BC$104),ISBLANK(ns!BC$105)),"UNK",FALSE()))</f>
        <v>1</v>
      </c>
      <c r="BD42" s="52" t="b">
        <f>IF(AND(OR(Key!$C$52&lt;=ns!BD$105,ISBLANK(Key!$C$52)),OR(Key!$C$53&gt;=ns!BD$102,ISBLANK(Key!$C$53))),TRUE(),IF(AND(ISBLANK(ns!BD$102),ISBLANK(ns!BD$103),ISBLANK(ns!BD$104),ISBLANK(ns!BD$105)),"UNK",FALSE()))</f>
        <v>1</v>
      </c>
      <c r="BE42" s="52" t="b">
        <f>IF(AND(OR(Key!$C$52&lt;=ns!BE$105,ISBLANK(Key!$C$52)),OR(Key!$C$53&gt;=ns!BE$102,ISBLANK(Key!$C$53))),TRUE(),IF(AND(ISBLANK(ns!BE$102),ISBLANK(ns!BE$103),ISBLANK(ns!BE$104),ISBLANK(ns!BE$105)),"UNK",FALSE()))</f>
        <v>1</v>
      </c>
      <c r="BF42" s="52" t="b">
        <f>IF(AND(OR(Key!$C$52&lt;=ns!BF$105,ISBLANK(Key!$C$52)),OR(Key!$C$53&gt;=ns!BF$102,ISBLANK(Key!$C$53))),TRUE(),IF(AND(ISBLANK(ns!BF$102),ISBLANK(ns!BF$103),ISBLANK(ns!BF$104),ISBLANK(ns!BF$105)),"UNK",FALSE()))</f>
        <v>1</v>
      </c>
      <c r="BG42" s="52" t="b">
        <f>IF(AND(OR(Key!$C$52&lt;=ns!BG$105,ISBLANK(Key!$C$52)),OR(Key!$C$53&gt;=ns!BG$102,ISBLANK(Key!$C$53))),TRUE(),IF(AND(ISBLANK(ns!BG$102),ISBLANK(ns!BG$103),ISBLANK(ns!BG$104),ISBLANK(ns!BG$105)),"UNK",FALSE()))</f>
        <v>1</v>
      </c>
      <c r="BH42" s="52" t="b">
        <f>IF(AND(OR(Key!$C$52&lt;=ns!BH$105,ISBLANK(Key!$C$52)),OR(Key!$C$53&gt;=ns!BH$102,ISBLANK(Key!$C$53))),TRUE(),IF(AND(ISBLANK(ns!BH$102),ISBLANK(ns!BH$103),ISBLANK(ns!BH$104),ISBLANK(ns!BH$105)),"UNK",FALSE()))</f>
        <v>1</v>
      </c>
      <c r="BI42" s="52" t="b">
        <f>IF(AND(OR(Key!$C$52&lt;=ns!BI$105,ISBLANK(Key!$C$52)),OR(Key!$C$53&gt;=ns!BI$102,ISBLANK(Key!$C$53))),TRUE(),IF(AND(ISBLANK(ns!BI$102),ISBLANK(ns!BI$103),ISBLANK(ns!BI$104),ISBLANK(ns!BI$105)),"UNK",FALSE()))</f>
        <v>1</v>
      </c>
      <c r="BJ42" s="52" t="b">
        <f>IF(AND(OR(Key!$C$52&lt;=ns!BJ$105,ISBLANK(Key!$C$52)),OR(Key!$C$53&gt;=ns!BJ$102,ISBLANK(Key!$C$53))),TRUE(),IF(AND(ISBLANK(ns!BJ$102),ISBLANK(ns!BJ$103),ISBLANK(ns!BJ$104),ISBLANK(ns!BJ$105)),"UNK",FALSE()))</f>
        <v>1</v>
      </c>
      <c r="BK42" s="52" t="b">
        <f>IF(AND(OR(Key!$C$52&lt;=ns!BK$105,ISBLANK(Key!$C$52)),OR(Key!$C$53&gt;=ns!BK$102,ISBLANK(Key!$C$53))),TRUE(),IF(AND(ISBLANK(ns!BK$102),ISBLANK(ns!BK$103),ISBLANK(ns!BK$104),ISBLANK(ns!BK$105)),"UNK",FALSE()))</f>
        <v>1</v>
      </c>
    </row>
    <row r="44" spans="1:63" s="50" customFormat="1" x14ac:dyDescent="0.2">
      <c r="A44" s="50" t="s">
        <v>985</v>
      </c>
      <c r="B44" s="50" t="b">
        <f>IF((COUNTIF(matching!B$2:B$42, TRUE())=41),TRUE(),FALSE())</f>
        <v>1</v>
      </c>
      <c r="C44" s="50" t="b">
        <f>IF((COUNTIF(matching!C$2:C$42, TRUE())=41),TRUE(),FALSE())</f>
        <v>1</v>
      </c>
      <c r="D44" s="50" t="b">
        <f>IF((COUNTIF(matching!D$2:D$42, TRUE())=41),TRUE(),FALSE())</f>
        <v>1</v>
      </c>
      <c r="E44" s="50" t="b">
        <f>IF((COUNTIF(matching!E$2:E$42, TRUE())=41),TRUE(),FALSE())</f>
        <v>1</v>
      </c>
      <c r="F44" s="50" t="b">
        <f>IF((COUNTIF(matching!F$2:F$42, TRUE())=41),TRUE(),FALSE())</f>
        <v>1</v>
      </c>
      <c r="G44" s="50" t="b">
        <f>IF((COUNTIF(matching!G$2:G$42, TRUE())=41),TRUE(),FALSE())</f>
        <v>1</v>
      </c>
      <c r="H44" s="50" t="b">
        <f>IF((COUNTIF(matching!H$2:H$42, TRUE())=41),TRUE(),FALSE())</f>
        <v>1</v>
      </c>
      <c r="I44" s="50" t="b">
        <f>IF((COUNTIF(matching!I$2:I$42, TRUE())=41),TRUE(),FALSE())</f>
        <v>1</v>
      </c>
      <c r="J44" s="50" t="b">
        <f>IF((COUNTIF(matching!J$2:J$42, TRUE())=41),TRUE(),FALSE())</f>
        <v>1</v>
      </c>
      <c r="K44" s="50" t="b">
        <f>IF((COUNTIF(matching!K$2:K$42, TRUE())=41),TRUE(),FALSE())</f>
        <v>1</v>
      </c>
      <c r="L44" s="50" t="b">
        <f>IF((COUNTIF(matching!L$2:L$42, TRUE())=41),TRUE(),FALSE())</f>
        <v>1</v>
      </c>
      <c r="M44" s="50" t="b">
        <f>IF((COUNTIF(matching!M$2:M$42, TRUE())=41),TRUE(),FALSE())</f>
        <v>1</v>
      </c>
      <c r="N44" s="50" t="b">
        <f>IF((COUNTIF(matching!N$2:N$42, TRUE())=41),TRUE(),FALSE())</f>
        <v>1</v>
      </c>
      <c r="O44" s="50" t="b">
        <f>IF((COUNTIF(matching!O$2:O$42, TRUE())=41),TRUE(),FALSE())</f>
        <v>1</v>
      </c>
      <c r="P44" s="50" t="b">
        <f>IF((COUNTIF(matching!P$2:P$42, TRUE())=41),TRUE(),FALSE())</f>
        <v>1</v>
      </c>
      <c r="Q44" s="50" t="b">
        <f>IF((COUNTIF(matching!Q$2:Q$42, TRUE())=41),TRUE(),FALSE())</f>
        <v>1</v>
      </c>
      <c r="R44" s="50" t="b">
        <f>IF((COUNTIF(matching!R$2:R$42, TRUE())=41),TRUE(),FALSE())</f>
        <v>1</v>
      </c>
      <c r="S44" s="50" t="b">
        <f>IF((COUNTIF(matching!S$2:S$42, TRUE())=41),TRUE(),FALSE())</f>
        <v>1</v>
      </c>
      <c r="T44" s="50" t="b">
        <f>IF((COUNTIF(matching!T$2:T$42, TRUE())=41),TRUE(),FALSE())</f>
        <v>1</v>
      </c>
      <c r="U44" s="50" t="b">
        <f>IF((COUNTIF(matching!U$2:U$42, TRUE())=41),TRUE(),FALSE())</f>
        <v>1</v>
      </c>
      <c r="V44" s="50" t="b">
        <f>IF((COUNTIF(matching!V$2:V$42, TRUE())=41),TRUE(),FALSE())</f>
        <v>1</v>
      </c>
      <c r="W44" s="50" t="b">
        <f>IF((COUNTIF(matching!W$2:W$42, TRUE())=41),TRUE(),FALSE())</f>
        <v>1</v>
      </c>
      <c r="X44" s="50" t="b">
        <f>IF((COUNTIF(matching!X$2:X$42, TRUE())=41),TRUE(),FALSE())</f>
        <v>1</v>
      </c>
      <c r="Y44" s="50" t="b">
        <f>IF((COUNTIF(matching!Y$2:Y$42, TRUE())=41),TRUE(),FALSE())</f>
        <v>1</v>
      </c>
      <c r="Z44" s="50" t="b">
        <f>IF((COUNTIF(matching!Z$2:Z$42, TRUE())=41),TRUE(),FALSE())</f>
        <v>1</v>
      </c>
      <c r="AA44" s="50" t="b">
        <f>IF((COUNTIF(matching!AA$2:AA$42, TRUE())=41),TRUE(),FALSE())</f>
        <v>1</v>
      </c>
      <c r="AB44" s="50" t="b">
        <f>IF((COUNTIF(matching!AB$2:AB$42, TRUE())=41),TRUE(),FALSE())</f>
        <v>1</v>
      </c>
      <c r="AC44" s="50" t="b">
        <f>IF((COUNTIF(matching!AC$2:AC$42, TRUE())=41),TRUE(),FALSE())</f>
        <v>1</v>
      </c>
      <c r="AD44" s="50" t="b">
        <f>IF((COUNTIF(matching!AD$2:AD$42, TRUE())=41),TRUE(),FALSE())</f>
        <v>1</v>
      </c>
      <c r="AE44" s="50" t="b">
        <f>IF((COUNTIF(matching!AE$2:AE$42, TRUE())=41),TRUE(),FALSE())</f>
        <v>1</v>
      </c>
      <c r="AF44" s="50" t="b">
        <f>IF((COUNTIF(matching!AF$2:AF$42, TRUE())=41),TRUE(),FALSE())</f>
        <v>1</v>
      </c>
      <c r="AG44" s="50" t="b">
        <f>IF((COUNTIF(matching!AG$2:AG$42, TRUE())=41),TRUE(),FALSE())</f>
        <v>1</v>
      </c>
      <c r="AH44" s="50" t="b">
        <f>IF((COUNTIF(matching!AH$2:AH$42, TRUE())=41),TRUE(),FALSE())</f>
        <v>1</v>
      </c>
      <c r="AI44" s="50" t="b">
        <f>IF((COUNTIF(matching!AI$2:AI$42, TRUE())=41),TRUE(),FALSE())</f>
        <v>1</v>
      </c>
      <c r="AJ44" s="50" t="b">
        <f>IF((COUNTIF(matching!AJ$2:AJ$42, TRUE())=41),TRUE(),FALSE())</f>
        <v>1</v>
      </c>
      <c r="AK44" s="50" t="b">
        <f>IF((COUNTIF(matching!AK$2:AK$42, TRUE())=41),TRUE(),FALSE())</f>
        <v>1</v>
      </c>
      <c r="AL44" s="50" t="b">
        <f>IF((COUNTIF(matching!AL$2:AL$42, TRUE())=41),TRUE(),FALSE())</f>
        <v>1</v>
      </c>
      <c r="AM44" s="50" t="b">
        <f>IF((COUNTIF(matching!AM$2:AM$42, TRUE())=41),TRUE(),FALSE())</f>
        <v>1</v>
      </c>
      <c r="AN44" s="50" t="b">
        <f>IF((COUNTIF(matching!AN$2:AN$42, TRUE())=41),TRUE(),FALSE())</f>
        <v>1</v>
      </c>
      <c r="AO44" s="50" t="b">
        <f>IF((COUNTIF(matching!AO$2:AO$42, TRUE())=41),TRUE(),FALSE())</f>
        <v>1</v>
      </c>
      <c r="AP44" s="50" t="b">
        <f>IF((COUNTIF(matching!AP$2:AP$42, TRUE())=41),TRUE(),FALSE())</f>
        <v>1</v>
      </c>
      <c r="AQ44" s="50" t="b">
        <f>IF((COUNTIF(matching!AQ$2:AQ$42, TRUE())=41),TRUE(),FALSE())</f>
        <v>1</v>
      </c>
      <c r="AR44" s="50" t="b">
        <f>IF((COUNTIF(matching!AR$2:AR$42, TRUE())=41),TRUE(),FALSE())</f>
        <v>1</v>
      </c>
      <c r="AS44" s="50" t="b">
        <f>IF((COUNTIF(matching!AS$2:AS$42, TRUE())=41),TRUE(),FALSE())</f>
        <v>1</v>
      </c>
      <c r="AT44" s="50" t="b">
        <f>IF((COUNTIF(matching!AT$2:AT$42, TRUE())=41),TRUE(),FALSE())</f>
        <v>1</v>
      </c>
      <c r="AU44" s="50" t="b">
        <f>IF((COUNTIF(matching!AU$2:AU$42, TRUE())=41),TRUE(),FALSE())</f>
        <v>1</v>
      </c>
      <c r="AV44" s="50" t="b">
        <f>IF((COUNTIF(matching!AV$2:AV$42, TRUE())=41),TRUE(),FALSE())</f>
        <v>1</v>
      </c>
      <c r="AW44" s="50" t="b">
        <f>IF((COUNTIF(matching!AW$2:AW$42, TRUE())=41),TRUE(),FALSE())</f>
        <v>1</v>
      </c>
      <c r="AX44" s="50" t="b">
        <f>IF((COUNTIF(matching!AX$2:AX$42, TRUE())=41),TRUE(),FALSE())</f>
        <v>1</v>
      </c>
      <c r="AY44" s="50" t="b">
        <f>IF((COUNTIF(matching!AY$2:AY$42, TRUE())=41),TRUE(),FALSE())</f>
        <v>1</v>
      </c>
      <c r="AZ44" s="50" t="b">
        <f>IF((COUNTIF(matching!AZ$2:AZ$42, TRUE())=41),TRUE(),FALSE())</f>
        <v>1</v>
      </c>
      <c r="BA44" s="50" t="b">
        <f>IF((COUNTIF(matching!BA$2:BA$42, TRUE())=41),TRUE(),FALSE())</f>
        <v>1</v>
      </c>
      <c r="BB44" s="50" t="b">
        <f>IF((COUNTIF(matching!BB$2:BB$42, TRUE())=41),TRUE(),FALSE())</f>
        <v>1</v>
      </c>
      <c r="BC44" s="50" t="b">
        <f>IF((COUNTIF(matching!BC$2:BC$42, TRUE())=41),TRUE(),FALSE())</f>
        <v>1</v>
      </c>
      <c r="BD44" s="50" t="b">
        <f>IF((COUNTIF(matching!BD$2:BD$42, TRUE())=41),TRUE(),FALSE())</f>
        <v>1</v>
      </c>
      <c r="BE44" s="50" t="b">
        <f>IF((COUNTIF(matching!BE$2:BE$42, TRUE())=41),TRUE(),FALSE())</f>
        <v>1</v>
      </c>
      <c r="BF44" s="50" t="b">
        <f>IF((COUNTIF(matching!BF$2:BF$42, TRUE())=41),TRUE(),FALSE())</f>
        <v>1</v>
      </c>
      <c r="BG44" s="50" t="b">
        <f>IF((COUNTIF(matching!BG$2:BG$42, TRUE())=41),TRUE(),FALSE())</f>
        <v>1</v>
      </c>
      <c r="BH44" s="50" t="b">
        <f>IF((COUNTIF(matching!BH$2:BH$42, TRUE())=41),TRUE(),FALSE())</f>
        <v>1</v>
      </c>
      <c r="BI44" s="50" t="b">
        <f>IF((COUNTIF(matching!BI$2:BI$42, TRUE())=41),TRUE(),FALSE())</f>
        <v>1</v>
      </c>
      <c r="BJ44" s="50" t="b">
        <f>IF((COUNTIF(matching!BJ$2:BJ$42, TRUE())=41),TRUE(),FALSE())</f>
        <v>1</v>
      </c>
      <c r="BK44" s="50" t="b">
        <f>IF((COUNTIF(matching!BK$2:BK$42, TRUE())=41),TRUE(),FALSE())</f>
        <v>1</v>
      </c>
    </row>
    <row r="45" spans="1:63" x14ac:dyDescent="0.2">
      <c r="A45" t="s">
        <v>988</v>
      </c>
      <c r="B45" s="51" t="b">
        <f>IF(((COUNTIF(matching!B$2:B$42, TRUE())) + (COUNTIF(matching!B$2:B$42, "RARE")) = 41),FALSE(),TRUE())</f>
        <v>0</v>
      </c>
      <c r="C45" s="51" t="b">
        <f>IF(((COUNTIF(matching!C$2:C$42, TRUE())) + (COUNTIF(matching!C$2:C$42, "RARE")) = 41),FALSE(),TRUE())</f>
        <v>0</v>
      </c>
      <c r="D45" s="51" t="b">
        <f>IF(((COUNTIF(matching!D$2:D$42, TRUE())) + (COUNTIF(matching!D$2:D$42, "RARE")) = 41),FALSE(),TRUE())</f>
        <v>0</v>
      </c>
      <c r="E45" s="51" t="b">
        <f>IF(((COUNTIF(matching!E$2:E$42, TRUE())) + (COUNTIF(matching!E$2:E$42, "RARE")) = 41),FALSE(),TRUE())</f>
        <v>0</v>
      </c>
      <c r="F45" s="51" t="b">
        <f>IF(((COUNTIF(matching!F$2:F$42, TRUE())) + (COUNTIF(matching!F$2:F$42, "RARE")) = 41),FALSE(),TRUE())</f>
        <v>0</v>
      </c>
      <c r="G45" s="51" t="b">
        <f>IF(((COUNTIF(matching!G$2:G$42, TRUE())) + (COUNTIF(matching!G$2:G$42, "RARE")) = 41),FALSE(),TRUE())</f>
        <v>0</v>
      </c>
      <c r="H45" s="51" t="b">
        <f>IF(((COUNTIF(matching!H$2:H$42, TRUE())) + (COUNTIF(matching!H$2:H$42, "RARE")) = 41),FALSE(),TRUE())</f>
        <v>0</v>
      </c>
      <c r="I45" s="51" t="b">
        <f>IF(((COUNTIF(matching!I$2:I$42, TRUE())) + (COUNTIF(matching!I$2:I$42, "RARE")) = 41),FALSE(),TRUE())</f>
        <v>0</v>
      </c>
      <c r="J45" s="51" t="b">
        <f>IF(((COUNTIF(matching!J$2:J$42, TRUE())) + (COUNTIF(matching!J$2:J$42, "RARE")) = 41),FALSE(),TRUE())</f>
        <v>0</v>
      </c>
      <c r="K45" s="51" t="b">
        <f>IF(((COUNTIF(matching!K$2:K$42, TRUE())) + (COUNTIF(matching!K$2:K$42, "RARE")) = 41),FALSE(),TRUE())</f>
        <v>0</v>
      </c>
      <c r="L45" s="51" t="b">
        <f>IF(((COUNTIF(matching!L$2:L$42, TRUE())) + (COUNTIF(matching!L$2:L$42, "RARE")) = 41),FALSE(),TRUE())</f>
        <v>0</v>
      </c>
      <c r="M45" s="51" t="b">
        <f>IF(((COUNTIF(matching!M$2:M$42, TRUE())) + (COUNTIF(matching!M$2:M$42, "RARE")) = 41),FALSE(),TRUE())</f>
        <v>0</v>
      </c>
      <c r="N45" s="51" t="b">
        <f>IF(((COUNTIF(matching!N$2:N$42, TRUE())) + (COUNTIF(matching!N$2:N$42, "RARE")) = 41),FALSE(),TRUE())</f>
        <v>0</v>
      </c>
      <c r="O45" s="51" t="b">
        <f>IF(((COUNTIF(matching!O$2:O$42, TRUE())) + (COUNTIF(matching!O$2:O$42, "RARE")) = 41),FALSE(),TRUE())</f>
        <v>0</v>
      </c>
      <c r="P45" s="51" t="b">
        <f>IF(((COUNTIF(matching!P$2:P$42, TRUE())) + (COUNTIF(matching!P$2:P$42, "RARE")) = 41),FALSE(),TRUE())</f>
        <v>0</v>
      </c>
      <c r="Q45" s="51" t="b">
        <f>IF(((COUNTIF(matching!Q$2:Q$42, TRUE())) + (COUNTIF(matching!Q$2:Q$42, "RARE")) = 41),FALSE(),TRUE())</f>
        <v>0</v>
      </c>
      <c r="R45" s="51" t="b">
        <f>IF(((COUNTIF(matching!R$2:R$42, TRUE())) + (COUNTIF(matching!R$2:R$42, "RARE")) = 41),FALSE(),TRUE())</f>
        <v>0</v>
      </c>
      <c r="S45" s="51" t="b">
        <f>IF(((COUNTIF(matching!S$2:S$42, TRUE())) + (COUNTIF(matching!S$2:S$42, "RARE")) = 41),FALSE(),TRUE())</f>
        <v>0</v>
      </c>
      <c r="T45" s="51" t="b">
        <f>IF(((COUNTIF(matching!T$2:T$42, TRUE())) + (COUNTIF(matching!T$2:T$42, "RARE")) = 41),FALSE(),TRUE())</f>
        <v>0</v>
      </c>
      <c r="U45" s="51" t="b">
        <f>IF(((COUNTIF(matching!U$2:U$42, TRUE())) + (COUNTIF(matching!U$2:U$42, "RARE")) = 41),FALSE(),TRUE())</f>
        <v>0</v>
      </c>
      <c r="V45" s="51" t="b">
        <f>IF(((COUNTIF(matching!V$2:V$42, TRUE())) + (COUNTIF(matching!V$2:V$42, "RARE")) = 41),FALSE(),TRUE())</f>
        <v>0</v>
      </c>
      <c r="W45" s="51" t="b">
        <f>IF(((COUNTIF(matching!W$2:W$42, TRUE())) + (COUNTIF(matching!W$2:W$42, "RARE")) = 41),FALSE(),TRUE())</f>
        <v>0</v>
      </c>
      <c r="X45" s="51" t="b">
        <f>IF(((COUNTIF(matching!X$2:X$42, TRUE())) + (COUNTIF(matching!X$2:X$42, "RARE")) = 41),FALSE(),TRUE())</f>
        <v>0</v>
      </c>
      <c r="Y45" s="51" t="b">
        <f>IF(((COUNTIF(matching!Y$2:Y$42, TRUE())) + (COUNTIF(matching!Y$2:Y$42, "RARE")) = 41),FALSE(),TRUE())</f>
        <v>0</v>
      </c>
      <c r="Z45" s="51" t="b">
        <f>IF(((COUNTIF(matching!Z$2:Z$42, TRUE())) + (COUNTIF(matching!Z$2:Z$42, "RARE")) = 41),FALSE(),TRUE())</f>
        <v>0</v>
      </c>
      <c r="AA45" s="51" t="b">
        <f>IF(((COUNTIF(matching!AA$2:AA$42, TRUE())) + (COUNTIF(matching!AA$2:AA$42, "RARE")) = 41),FALSE(),TRUE())</f>
        <v>0</v>
      </c>
      <c r="AB45" s="51" t="b">
        <f>IF(((COUNTIF(matching!AB$2:AB$42, TRUE())) + (COUNTIF(matching!AB$2:AB$42, "RARE")) = 41),FALSE(),TRUE())</f>
        <v>0</v>
      </c>
      <c r="AC45" s="51" t="b">
        <f>IF(((COUNTIF(matching!AC$2:AC$42, TRUE())) + (COUNTIF(matching!AC$2:AC$42, "RARE")) = 41),FALSE(),TRUE())</f>
        <v>0</v>
      </c>
      <c r="AD45" s="51" t="b">
        <f>IF(((COUNTIF(matching!AD$2:AD$42, TRUE())) + (COUNTIF(matching!AD$2:AD$42, "RARE")) = 41),FALSE(),TRUE())</f>
        <v>0</v>
      </c>
      <c r="AE45" s="51" t="b">
        <f>IF(((COUNTIF(matching!AE$2:AE$42, TRUE())) + (COUNTIF(matching!AE$2:AE$42, "RARE")) = 41),FALSE(),TRUE())</f>
        <v>0</v>
      </c>
      <c r="AF45" s="51" t="b">
        <f>IF(((COUNTIF(matching!AF$2:AF$42, TRUE())) + (COUNTIF(matching!AF$2:AF$42, "RARE")) = 41),FALSE(),TRUE())</f>
        <v>0</v>
      </c>
      <c r="AG45" s="51" t="b">
        <f>IF(((COUNTIF(matching!AG$2:AG$42, TRUE())) + (COUNTIF(matching!AG$2:AG$42, "RARE")) = 41),FALSE(),TRUE())</f>
        <v>0</v>
      </c>
      <c r="AH45" s="51" t="b">
        <f>IF(((COUNTIF(matching!AH$2:AH$42, TRUE())) + (COUNTIF(matching!AH$2:AH$42, "RARE")) = 41),FALSE(),TRUE())</f>
        <v>0</v>
      </c>
      <c r="AI45" s="51" t="b">
        <f>IF(((COUNTIF(matching!AI$2:AI$42, TRUE())) + (COUNTIF(matching!AI$2:AI$42, "RARE")) = 41),FALSE(),TRUE())</f>
        <v>0</v>
      </c>
      <c r="AJ45" s="51" t="b">
        <f>IF(((COUNTIF(matching!AJ$2:AJ$42, TRUE())) + (COUNTIF(matching!AJ$2:AJ$42, "RARE")) = 41),FALSE(),TRUE())</f>
        <v>0</v>
      </c>
      <c r="AK45" s="51" t="b">
        <f>IF(((COUNTIF(matching!AK$2:AK$42, TRUE())) + (COUNTIF(matching!AK$2:AK$42, "RARE")) = 41),FALSE(),TRUE())</f>
        <v>0</v>
      </c>
      <c r="AL45" s="51" t="b">
        <f>IF(((COUNTIF(matching!AL$2:AL$42, TRUE())) + (COUNTIF(matching!AL$2:AL$42, "RARE")) = 41),FALSE(),TRUE())</f>
        <v>0</v>
      </c>
      <c r="AM45" s="51" t="b">
        <f>IF(((COUNTIF(matching!AM$2:AM$42, TRUE())) + (COUNTIF(matching!AM$2:AM$42, "RARE")) = 41),FALSE(),TRUE())</f>
        <v>0</v>
      </c>
      <c r="AN45" s="51" t="b">
        <f>IF(((COUNTIF(matching!AN$2:AN$42, TRUE())) + (COUNTIF(matching!AN$2:AN$42, "RARE")) = 41),FALSE(),TRUE())</f>
        <v>0</v>
      </c>
      <c r="AO45" s="51" t="b">
        <f>IF(((COUNTIF(matching!AO$2:AO$42, TRUE())) + (COUNTIF(matching!AO$2:AO$42, "RARE")) = 41),FALSE(),TRUE())</f>
        <v>0</v>
      </c>
      <c r="AP45" s="51" t="b">
        <f>IF(((COUNTIF(matching!AP$2:AP$42, TRUE())) + (COUNTIF(matching!AP$2:AP$42, "RARE")) = 41),FALSE(),TRUE())</f>
        <v>0</v>
      </c>
      <c r="AQ45" s="51" t="b">
        <f>IF(((COUNTIF(matching!AQ$2:AQ$42, TRUE())) + (COUNTIF(matching!AQ$2:AQ$42, "RARE")) = 41),FALSE(),TRUE())</f>
        <v>0</v>
      </c>
      <c r="AR45" s="51" t="b">
        <f>IF(((COUNTIF(matching!AR$2:AR$42, TRUE())) + (COUNTIF(matching!AR$2:AR$42, "RARE")) = 41),FALSE(),TRUE())</f>
        <v>0</v>
      </c>
      <c r="AS45" s="51" t="b">
        <f>IF(((COUNTIF(matching!AS$2:AS$42, TRUE())) + (COUNTIF(matching!AS$2:AS$42, "RARE")) = 41),FALSE(),TRUE())</f>
        <v>0</v>
      </c>
      <c r="AT45" s="51" t="b">
        <f>IF(((COUNTIF(matching!AT$2:AT$42, TRUE())) + (COUNTIF(matching!AT$2:AT$42, "RARE")) = 41),FALSE(),TRUE())</f>
        <v>0</v>
      </c>
      <c r="AU45" s="51" t="b">
        <f>IF(((COUNTIF(matching!AU$2:AU$42, TRUE())) + (COUNTIF(matching!AU$2:AU$42, "RARE")) = 41),FALSE(),TRUE())</f>
        <v>0</v>
      </c>
      <c r="AV45" s="51" t="b">
        <f>IF(((COUNTIF(matching!AV$2:AV$42, TRUE())) + (COUNTIF(matching!AV$2:AV$42, "RARE")) = 41),FALSE(),TRUE())</f>
        <v>0</v>
      </c>
      <c r="AW45" s="51" t="b">
        <f>IF(((COUNTIF(matching!AW$2:AW$42, TRUE())) + (COUNTIF(matching!AW$2:AW$42, "RARE")) = 41),FALSE(),TRUE())</f>
        <v>0</v>
      </c>
      <c r="AX45" s="51" t="b">
        <f>IF(((COUNTIF(matching!AX$2:AX$42, TRUE())) + (COUNTIF(matching!AX$2:AX$42, "RARE")) = 41),FALSE(),TRUE())</f>
        <v>0</v>
      </c>
      <c r="AY45" s="51" t="b">
        <f>IF(((COUNTIF(matching!AY$2:AY$42, TRUE())) + (COUNTIF(matching!AY$2:AY$42, "RARE")) = 41),FALSE(),TRUE())</f>
        <v>0</v>
      </c>
      <c r="AZ45" s="51" t="b">
        <f>IF(((COUNTIF(matching!AZ$2:AZ$42, TRUE())) + (COUNTIF(matching!AZ$2:AZ$42, "RARE")) = 41),FALSE(),TRUE())</f>
        <v>0</v>
      </c>
      <c r="BA45" s="51" t="b">
        <f>IF(((COUNTIF(matching!BA$2:BA$42, TRUE())) + (COUNTIF(matching!BA$2:BA$42, "RARE")) = 41),FALSE(),TRUE())</f>
        <v>0</v>
      </c>
      <c r="BB45" s="51" t="b">
        <f>IF(((COUNTIF(matching!BB$2:BB$42, TRUE())) + (COUNTIF(matching!BB$2:BB$42, "RARE")) = 41),FALSE(),TRUE())</f>
        <v>0</v>
      </c>
      <c r="BC45" s="51" t="b">
        <f>IF(((COUNTIF(matching!BC$2:BC$42, TRUE())) + (COUNTIF(matching!BC$2:BC$42, "RARE")) = 41),FALSE(),TRUE())</f>
        <v>0</v>
      </c>
      <c r="BD45" s="51" t="b">
        <f>IF(((COUNTIF(matching!BD$2:BD$42, TRUE())) + (COUNTIF(matching!BD$2:BD$42, "RARE")) = 41),FALSE(),TRUE())</f>
        <v>0</v>
      </c>
      <c r="BE45" s="51" t="b">
        <f>IF(((COUNTIF(matching!BE$2:BE$42, TRUE())) + (COUNTIF(matching!BE$2:BE$42, "RARE")) = 41),FALSE(),TRUE())</f>
        <v>0</v>
      </c>
      <c r="BF45" s="51" t="b">
        <f>IF(((COUNTIF(matching!BF$2:BF$42, TRUE())) + (COUNTIF(matching!BF$2:BF$42, "RARE")) = 41),FALSE(),TRUE())</f>
        <v>0</v>
      </c>
      <c r="BG45" s="51" t="b">
        <f>IF(((COUNTIF(matching!BG$2:BG$42, TRUE())) + (COUNTIF(matching!BG$2:BG$42, "RARE")) = 41),FALSE(),TRUE())</f>
        <v>0</v>
      </c>
      <c r="BH45" s="51" t="b">
        <f>IF(((COUNTIF(matching!BH$2:BH$42, TRUE())) + (COUNTIF(matching!BH$2:BH$42, "RARE")) = 41),FALSE(),TRUE())</f>
        <v>0</v>
      </c>
      <c r="BI45" s="51" t="b">
        <f>IF(((COUNTIF(matching!BI$2:BI$42, TRUE())) + (COUNTIF(matching!BI$2:BI$42, "RARE")) = 41),FALSE(),TRUE())</f>
        <v>0</v>
      </c>
      <c r="BJ45" s="51" t="b">
        <f>IF(((COUNTIF(matching!BJ$2:BJ$42, TRUE())) + (COUNTIF(matching!BJ$2:BJ$42, "RARE")) = 41),FALSE(),TRUE())</f>
        <v>0</v>
      </c>
      <c r="BK45" s="51" t="b">
        <f>IF(((COUNTIF(matching!BK$2:BK$42, TRUE())) + (COUNTIF(matching!BK$2:BK$42, "RARE")) = 41),FALSE(),TRUE())</f>
        <v>0</v>
      </c>
    </row>
    <row r="46" spans="1:63" x14ac:dyDescent="0.2">
      <c r="A46" t="s">
        <v>1053</v>
      </c>
      <c r="B46" t="b">
        <f>IF(COUNTIF(matching!B$2:B$42, "RARE") &gt; 0, TRUE(),FALSE())</f>
        <v>0</v>
      </c>
      <c r="C46" t="b">
        <f>IF(COUNTIF(matching!C$2:C$42, "RARE") &gt; 0, TRUE(),FALSE())</f>
        <v>0</v>
      </c>
      <c r="D46" t="b">
        <f>IF(COUNTIF(matching!D$2:D$42, "RARE") &gt; 0, TRUE(),FALSE())</f>
        <v>0</v>
      </c>
      <c r="E46" t="b">
        <f>IF(COUNTIF(matching!E$2:E$42, "RARE") &gt; 0, TRUE(),FALSE())</f>
        <v>0</v>
      </c>
      <c r="F46" t="b">
        <f>IF(COUNTIF(matching!F$2:F$42, "RARE") &gt; 0, TRUE(),FALSE())</f>
        <v>0</v>
      </c>
      <c r="G46" t="b">
        <f>IF(COUNTIF(matching!G$2:G$42, "RARE") &gt; 0, TRUE(),FALSE())</f>
        <v>0</v>
      </c>
      <c r="H46" t="b">
        <f>IF(COUNTIF(matching!H$2:H$42, "RARE") &gt; 0, TRUE(),FALSE())</f>
        <v>0</v>
      </c>
      <c r="I46" t="b">
        <f>IF(COUNTIF(matching!I$2:I$42, "RARE") &gt; 0, TRUE(),FALSE())</f>
        <v>0</v>
      </c>
      <c r="J46" t="b">
        <f>IF(COUNTIF(matching!J$2:J$42, "RARE") &gt; 0, TRUE(),FALSE())</f>
        <v>0</v>
      </c>
      <c r="K46" t="b">
        <f>IF(COUNTIF(matching!K$2:K$42, "RARE") &gt; 0, TRUE(),FALSE())</f>
        <v>0</v>
      </c>
      <c r="L46" t="b">
        <f>IF(COUNTIF(matching!L$2:L$42, "RARE") &gt; 0, TRUE(),FALSE())</f>
        <v>0</v>
      </c>
      <c r="M46" t="b">
        <f>IF(COUNTIF(matching!M$2:M$42, "RARE") &gt; 0, TRUE(),FALSE())</f>
        <v>0</v>
      </c>
      <c r="N46" t="b">
        <f>IF(COUNTIF(matching!N$2:N$42, "RARE") &gt; 0, TRUE(),FALSE())</f>
        <v>0</v>
      </c>
      <c r="O46" t="b">
        <f>IF(COUNTIF(matching!O$2:O$42, "RARE") &gt; 0, TRUE(),FALSE())</f>
        <v>0</v>
      </c>
      <c r="P46" t="b">
        <f>IF(COUNTIF(matching!P$2:P$42, "RARE") &gt; 0, TRUE(),FALSE())</f>
        <v>0</v>
      </c>
      <c r="Q46" t="b">
        <f>IF(COUNTIF(matching!Q$2:Q$42, "RARE") &gt; 0, TRUE(),FALSE())</f>
        <v>0</v>
      </c>
      <c r="R46" t="b">
        <f>IF(COUNTIF(matching!R$2:R$42, "RARE") &gt; 0, TRUE(),FALSE())</f>
        <v>0</v>
      </c>
      <c r="S46" t="b">
        <f>IF(COUNTIF(matching!S$2:S$42, "RARE") &gt; 0, TRUE(),FALSE())</f>
        <v>0</v>
      </c>
      <c r="T46" t="b">
        <f>IF(COUNTIF(matching!T$2:T$42, "RARE") &gt; 0, TRUE(),FALSE())</f>
        <v>0</v>
      </c>
      <c r="U46" t="b">
        <f>IF(COUNTIF(matching!U$2:U$42, "RARE") &gt; 0, TRUE(),FALSE())</f>
        <v>0</v>
      </c>
      <c r="V46" t="b">
        <f>IF(COUNTIF(matching!V$2:V$42, "RARE") &gt; 0, TRUE(),FALSE())</f>
        <v>0</v>
      </c>
      <c r="W46" t="b">
        <f>IF(COUNTIF(matching!W$2:W$42, "RARE") &gt; 0, TRUE(),FALSE())</f>
        <v>0</v>
      </c>
      <c r="X46" t="b">
        <f>IF(COUNTIF(matching!X$2:X$42, "RARE") &gt; 0, TRUE(),FALSE())</f>
        <v>0</v>
      </c>
      <c r="Y46" t="b">
        <f>IF(COUNTIF(matching!Y$2:Y$42, "RARE") &gt; 0, TRUE(),FALSE())</f>
        <v>0</v>
      </c>
      <c r="Z46" t="b">
        <f>IF(COUNTIF(matching!Z$2:Z$42, "RARE") &gt; 0, TRUE(),FALSE())</f>
        <v>0</v>
      </c>
      <c r="AA46" t="b">
        <f>IF(COUNTIF(matching!AA$2:AA$42, "RARE") &gt; 0, TRUE(),FALSE())</f>
        <v>0</v>
      </c>
      <c r="AB46" t="b">
        <f>IF(COUNTIF(matching!AB$2:AB$42, "RARE") &gt; 0, TRUE(),FALSE())</f>
        <v>0</v>
      </c>
      <c r="AC46" t="b">
        <f>IF(COUNTIF(matching!AC$2:AC$42, "RARE") &gt; 0, TRUE(),FALSE())</f>
        <v>0</v>
      </c>
      <c r="AD46" t="b">
        <f>IF(COUNTIF(matching!AD$2:AD$42, "RARE") &gt; 0, TRUE(),FALSE())</f>
        <v>0</v>
      </c>
      <c r="AE46" t="b">
        <f>IF(COUNTIF(matching!AE$2:AE$42, "RARE") &gt; 0, TRUE(),FALSE())</f>
        <v>0</v>
      </c>
      <c r="AF46" t="b">
        <f>IF(COUNTIF(matching!AF$2:AF$42, "RARE") &gt; 0, TRUE(),FALSE())</f>
        <v>0</v>
      </c>
      <c r="AG46" t="b">
        <f>IF(COUNTIF(matching!AG$2:AG$42, "RARE") &gt; 0, TRUE(),FALSE())</f>
        <v>0</v>
      </c>
      <c r="AH46" t="b">
        <f>IF(COUNTIF(matching!AH$2:AH$42, "RARE") &gt; 0, TRUE(),FALSE())</f>
        <v>0</v>
      </c>
      <c r="AI46" t="b">
        <f>IF(COUNTIF(matching!AI$2:AI$42, "RARE") &gt; 0, TRUE(),FALSE())</f>
        <v>0</v>
      </c>
      <c r="AJ46" t="b">
        <f>IF(COUNTIF(matching!AJ$2:AJ$42, "RARE") &gt; 0, TRUE(),FALSE())</f>
        <v>0</v>
      </c>
      <c r="AK46" t="b">
        <f>IF(COUNTIF(matching!AK$2:AK$42, "RARE") &gt; 0, TRUE(),FALSE())</f>
        <v>0</v>
      </c>
      <c r="AL46" t="b">
        <f>IF(COUNTIF(matching!AL$2:AL$42, "RARE") &gt; 0, TRUE(),FALSE())</f>
        <v>0</v>
      </c>
      <c r="AM46" t="b">
        <f>IF(COUNTIF(matching!AM$2:AM$42, "RARE") &gt; 0, TRUE(),FALSE())</f>
        <v>0</v>
      </c>
      <c r="AN46" t="b">
        <f>IF(COUNTIF(matching!AN$2:AN$42, "RARE") &gt; 0, TRUE(),FALSE())</f>
        <v>0</v>
      </c>
      <c r="AO46" t="b">
        <f>IF(COUNTIF(matching!AO$2:AO$42, "RARE") &gt; 0, TRUE(),FALSE())</f>
        <v>0</v>
      </c>
      <c r="AP46" t="b">
        <f>IF(COUNTIF(matching!AP$2:AP$42, "RARE") &gt; 0, TRUE(),FALSE())</f>
        <v>0</v>
      </c>
      <c r="AQ46" t="b">
        <f>IF(COUNTIF(matching!AQ$2:AQ$42, "RARE") &gt; 0, TRUE(),FALSE())</f>
        <v>0</v>
      </c>
      <c r="AR46" t="b">
        <f>IF(COUNTIF(matching!AR$2:AR$42, "RARE") &gt; 0, TRUE(),FALSE())</f>
        <v>0</v>
      </c>
      <c r="AS46" t="b">
        <f>IF(COUNTIF(matching!AS$2:AS$42, "RARE") &gt; 0, TRUE(),FALSE())</f>
        <v>0</v>
      </c>
      <c r="AT46" t="b">
        <f>IF(COUNTIF(matching!AT$2:AT$42, "RARE") &gt; 0, TRUE(),FALSE())</f>
        <v>0</v>
      </c>
      <c r="AU46" t="b">
        <f>IF(COUNTIF(matching!AU$2:AU$42, "RARE") &gt; 0, TRUE(),FALSE())</f>
        <v>0</v>
      </c>
      <c r="AV46" t="b">
        <f>IF(COUNTIF(matching!AV$2:AV$42, "RARE") &gt; 0, TRUE(),FALSE())</f>
        <v>0</v>
      </c>
      <c r="AW46" t="b">
        <f>IF(COUNTIF(matching!AW$2:AW$42, "RARE") &gt; 0, TRUE(),FALSE())</f>
        <v>0</v>
      </c>
      <c r="AX46" t="b">
        <f>IF(COUNTIF(matching!AX$2:AX$42, "RARE") &gt; 0, TRUE(),FALSE())</f>
        <v>0</v>
      </c>
      <c r="AY46" t="b">
        <f>IF(COUNTIF(matching!AY$2:AY$42, "RARE") &gt; 0, TRUE(),FALSE())</f>
        <v>0</v>
      </c>
      <c r="AZ46" t="b">
        <f>IF(COUNTIF(matching!AZ$2:AZ$42, "RARE") &gt; 0, TRUE(),FALSE())</f>
        <v>0</v>
      </c>
      <c r="BA46" t="b">
        <f>IF(COUNTIF(matching!BA$2:BA$42, "RARE") &gt; 0, TRUE(),FALSE())</f>
        <v>0</v>
      </c>
      <c r="BB46" t="b">
        <f>IF(COUNTIF(matching!BB$2:BB$42, "RARE") &gt; 0, TRUE(),FALSE())</f>
        <v>0</v>
      </c>
      <c r="BC46" t="b">
        <f>IF(COUNTIF(matching!BC$2:BC$42, "RARE") &gt; 0, TRUE(),FALSE())</f>
        <v>0</v>
      </c>
      <c r="BD46" t="b">
        <f>IF(COUNTIF(matching!BD$2:BD$42, "RARE") &gt; 0, TRUE(),FALSE())</f>
        <v>0</v>
      </c>
      <c r="BE46" t="b">
        <f>IF(COUNTIF(matching!BE$2:BE$42, "RARE") &gt; 0, TRUE(),FALSE())</f>
        <v>0</v>
      </c>
      <c r="BF46" t="b">
        <f>IF(COUNTIF(matching!BF$2:BF$42, "RARE") &gt; 0, TRUE(),FALSE())</f>
        <v>0</v>
      </c>
      <c r="BG46" t="b">
        <f>IF(COUNTIF(matching!BG$2:BG$42, "RARE") &gt; 0, TRUE(),FALSE())</f>
        <v>0</v>
      </c>
      <c r="BH46" t="b">
        <f>IF(COUNTIF(matching!BH$2:BH$42, "RARE") &gt; 0, TRUE(),FALSE())</f>
        <v>0</v>
      </c>
      <c r="BI46" t="b">
        <f>IF(COUNTIF(matching!BI$2:BI$42, "RARE") &gt; 0, TRUE(),FALSE())</f>
        <v>0</v>
      </c>
      <c r="BJ46" t="b">
        <f>IF(COUNTIF(matching!BJ$2:BJ$42, "RARE") &gt; 0, TRUE(),FALSE())</f>
        <v>0</v>
      </c>
      <c r="BK46" t="b">
        <f>IF(COUNTIF(matching!BK$2:BK$42, "RARE") &gt; 0, TRUE(),FALSE())</f>
        <v>0</v>
      </c>
    </row>
    <row r="47" spans="1:63" x14ac:dyDescent="0.2">
      <c r="A47" t="s">
        <v>1190</v>
      </c>
      <c r="B47" t="b">
        <f>IF(COUNTIF(matching!B$2:B$42,"UNK")&gt;0,TRUE(),FALSE())</f>
        <v>0</v>
      </c>
      <c r="C47" t="b">
        <f>IF(COUNTIF(matching!C$2:C$42,"UNK")&gt;0,TRUE(),FALSE())</f>
        <v>0</v>
      </c>
      <c r="D47" t="b">
        <f>IF(COUNTIF(matching!D$2:D$42,"UNK")&gt;0,TRUE(),FALSE())</f>
        <v>0</v>
      </c>
      <c r="E47" t="b">
        <f>IF(COUNTIF(matching!E$2:E$42,"UNK")&gt;0,TRUE(),FALSE())</f>
        <v>0</v>
      </c>
      <c r="F47" t="b">
        <f>IF(COUNTIF(matching!F$2:F$42,"UNK")&gt;0,TRUE(),FALSE())</f>
        <v>0</v>
      </c>
      <c r="G47" t="b">
        <f>IF(COUNTIF(matching!G$2:G$42,"UNK")&gt;0,TRUE(),FALSE())</f>
        <v>0</v>
      </c>
      <c r="H47" t="b">
        <f>IF(COUNTIF(matching!H$2:H$42,"UNK")&gt;0,TRUE(),FALSE())</f>
        <v>0</v>
      </c>
      <c r="I47" t="b">
        <f>IF(COUNTIF(matching!I$2:I$42,"UNK")&gt;0,TRUE(),FALSE())</f>
        <v>0</v>
      </c>
      <c r="J47" t="b">
        <f>IF(COUNTIF(matching!J$2:J$42,"UNK")&gt;0,TRUE(),FALSE())</f>
        <v>0</v>
      </c>
      <c r="K47" t="b">
        <f>IF(COUNTIF(matching!K$2:K$42,"UNK")&gt;0,TRUE(),FALSE())</f>
        <v>0</v>
      </c>
      <c r="L47" t="b">
        <f>IF(COUNTIF(matching!L$2:L$42,"UNK")&gt;0,TRUE(),FALSE())</f>
        <v>0</v>
      </c>
      <c r="M47" t="b">
        <f>IF(COUNTIF(matching!M$2:M$42,"UNK")&gt;0,TRUE(),FALSE())</f>
        <v>0</v>
      </c>
      <c r="N47" t="b">
        <f>IF(COUNTIF(matching!N$2:N$42,"UNK")&gt;0,TRUE(),FALSE())</f>
        <v>0</v>
      </c>
      <c r="O47" t="b">
        <f>IF(COUNTIF(matching!O$2:O$42,"UNK")&gt;0,TRUE(),FALSE())</f>
        <v>0</v>
      </c>
      <c r="P47" t="b">
        <f>IF(COUNTIF(matching!P$2:P$42,"UNK")&gt;0,TRUE(),FALSE())</f>
        <v>0</v>
      </c>
      <c r="Q47" t="b">
        <f>IF(COUNTIF(matching!Q$2:Q$42,"UNK")&gt;0,TRUE(),FALSE())</f>
        <v>0</v>
      </c>
      <c r="R47" t="b">
        <f>IF(COUNTIF(matching!R$2:R$42,"UNK")&gt;0,TRUE(),FALSE())</f>
        <v>0</v>
      </c>
      <c r="S47" t="b">
        <f>IF(COUNTIF(matching!S$2:S$42,"UNK")&gt;0,TRUE(),FALSE())</f>
        <v>0</v>
      </c>
      <c r="T47" t="b">
        <f>IF(COUNTIF(matching!T$2:T$42,"UNK")&gt;0,TRUE(),FALSE())</f>
        <v>0</v>
      </c>
      <c r="U47" t="b">
        <f>IF(COUNTIF(matching!U$2:U$42,"UNK")&gt;0,TRUE(),FALSE())</f>
        <v>0</v>
      </c>
      <c r="V47" t="b">
        <f>IF(COUNTIF(matching!V$2:V$42,"UNK")&gt;0,TRUE(),FALSE())</f>
        <v>0</v>
      </c>
      <c r="W47" t="b">
        <f>IF(COUNTIF(matching!W$2:W$42,"UNK")&gt;0,TRUE(),FALSE())</f>
        <v>0</v>
      </c>
      <c r="X47" t="b">
        <f>IF(COUNTIF(matching!X$2:X$42,"UNK")&gt;0,TRUE(),FALSE())</f>
        <v>0</v>
      </c>
      <c r="Y47" t="b">
        <f>IF(COUNTIF(matching!Y$2:Y$42,"UNK")&gt;0,TRUE(),FALSE())</f>
        <v>0</v>
      </c>
      <c r="Z47" t="b">
        <f>IF(COUNTIF(matching!Z$2:Z$42,"UNK")&gt;0,TRUE(),FALSE())</f>
        <v>0</v>
      </c>
      <c r="AA47" t="b">
        <f>IF(COUNTIF(matching!AA$2:AA$42,"UNK")&gt;0,TRUE(),FALSE())</f>
        <v>0</v>
      </c>
      <c r="AB47" t="b">
        <f>IF(COUNTIF(matching!AB$2:AB$42,"UNK")&gt;0,TRUE(),FALSE())</f>
        <v>0</v>
      </c>
      <c r="AC47" t="b">
        <f>IF(COUNTIF(matching!AC$2:AC$42,"UNK")&gt;0,TRUE(),FALSE())</f>
        <v>0</v>
      </c>
      <c r="AD47" t="b">
        <f>IF(COUNTIF(matching!AD$2:AD$42,"UNK")&gt;0,TRUE(),FALSE())</f>
        <v>0</v>
      </c>
      <c r="AE47" t="b">
        <f>IF(COUNTIF(matching!AE$2:AE$42,"UNK")&gt;0,TRUE(),FALSE())</f>
        <v>0</v>
      </c>
      <c r="AF47" t="b">
        <f>IF(COUNTIF(matching!AF$2:AF$42,"UNK")&gt;0,TRUE(),FALSE())</f>
        <v>0</v>
      </c>
      <c r="AG47" t="b">
        <f>IF(COUNTIF(matching!AG$2:AG$42,"UNK")&gt;0,TRUE(),FALSE())</f>
        <v>0</v>
      </c>
      <c r="AH47" t="b">
        <f>IF(COUNTIF(matching!AH$2:AH$42,"UNK")&gt;0,TRUE(),FALSE())</f>
        <v>0</v>
      </c>
      <c r="AI47" t="b">
        <f>IF(COUNTIF(matching!AI$2:AI$42,"UNK")&gt;0,TRUE(),FALSE())</f>
        <v>0</v>
      </c>
      <c r="AJ47" t="b">
        <f>IF(COUNTIF(matching!AJ$2:AJ$42,"UNK")&gt;0,TRUE(),FALSE())</f>
        <v>0</v>
      </c>
      <c r="AK47" t="b">
        <f>IF(COUNTIF(matching!AK$2:AK$42,"UNK")&gt;0,TRUE(),FALSE())</f>
        <v>0</v>
      </c>
      <c r="AL47" t="b">
        <f>IF(COUNTIF(matching!AL$2:AL$42,"UNK")&gt;0,TRUE(),FALSE())</f>
        <v>0</v>
      </c>
      <c r="AM47" t="b">
        <f>IF(COUNTIF(matching!AM$2:AM$42,"UNK")&gt;0,TRUE(),FALSE())</f>
        <v>0</v>
      </c>
      <c r="AN47" t="b">
        <f>IF(COUNTIF(matching!AN$2:AN$42,"UNK")&gt;0,TRUE(),FALSE())</f>
        <v>0</v>
      </c>
      <c r="AO47" t="b">
        <f>IF(COUNTIF(matching!AO$2:AO$42,"UNK")&gt;0,TRUE(),FALSE())</f>
        <v>0</v>
      </c>
      <c r="AP47" t="b">
        <f>IF(COUNTIF(matching!AP$2:AP$42,"UNK")&gt;0,TRUE(),FALSE())</f>
        <v>0</v>
      </c>
      <c r="AQ47" t="b">
        <f>IF(COUNTIF(matching!AQ$2:AQ$42,"UNK")&gt;0,TRUE(),FALSE())</f>
        <v>0</v>
      </c>
      <c r="AR47" t="b">
        <f>IF(COUNTIF(matching!AR$2:AR$42,"UNK")&gt;0,TRUE(),FALSE())</f>
        <v>0</v>
      </c>
      <c r="AS47" t="b">
        <f>IF(COUNTIF(matching!AS$2:AS$42,"UNK")&gt;0,TRUE(),FALSE())</f>
        <v>0</v>
      </c>
      <c r="AT47" t="b">
        <f>IF(COUNTIF(matching!AT$2:AT$42,"UNK")&gt;0,TRUE(),FALSE())</f>
        <v>0</v>
      </c>
      <c r="AU47" t="b">
        <f>IF(COUNTIF(matching!AU$2:AU$42,"UNK")&gt;0,TRUE(),FALSE())</f>
        <v>0</v>
      </c>
      <c r="AV47" t="b">
        <f>IF(COUNTIF(matching!AV$2:AV$42,"UNK")&gt;0,TRUE(),FALSE())</f>
        <v>0</v>
      </c>
      <c r="AW47" t="b">
        <f>IF(COUNTIF(matching!AW$2:AW$42,"UNK")&gt;0,TRUE(),FALSE())</f>
        <v>0</v>
      </c>
      <c r="AX47" t="b">
        <f>IF(COUNTIF(matching!AX$2:AX$42,"UNK")&gt;0,TRUE(),FALSE())</f>
        <v>0</v>
      </c>
      <c r="AY47" t="b">
        <f>IF(COUNTIF(matching!AY$2:AY$42,"UNK")&gt;0,TRUE(),FALSE())</f>
        <v>0</v>
      </c>
      <c r="AZ47" t="b">
        <f>IF(COUNTIF(matching!AZ$2:AZ$42,"UNK")&gt;0,TRUE(),FALSE())</f>
        <v>0</v>
      </c>
      <c r="BA47" t="b">
        <f>IF(COUNTIF(matching!BA$2:BA$42,"UNK")&gt;0,TRUE(),FALSE())</f>
        <v>0</v>
      </c>
      <c r="BB47" t="b">
        <f>IF(COUNTIF(matching!BB$2:BB$42,"UNK")&gt;0,TRUE(),FALSE())</f>
        <v>0</v>
      </c>
      <c r="BC47" t="b">
        <f>IF(COUNTIF(matching!BC$2:BC$42,"UNK")&gt;0,TRUE(),FALSE())</f>
        <v>0</v>
      </c>
      <c r="BD47" t="b">
        <f>IF(COUNTIF(matching!BD$2:BD$42,"UNK")&gt;0,TRUE(),FALSE())</f>
        <v>0</v>
      </c>
      <c r="BE47" t="b">
        <f>IF(COUNTIF(matching!BE$2:BE$42,"UNK")&gt;0,TRUE(),FALSE())</f>
        <v>0</v>
      </c>
      <c r="BF47" t="b">
        <f>IF(COUNTIF(matching!BF$2:BF$42,"UNK")&gt;0,TRUE(),FALSE())</f>
        <v>0</v>
      </c>
      <c r="BG47" t="b">
        <f>IF(COUNTIF(matching!BG$2:BG$42,"UNK")&gt;0,TRUE(),FALSE())</f>
        <v>0</v>
      </c>
      <c r="BH47" t="b">
        <f>IF(COUNTIF(matching!BH$2:BH$42,"UNK")&gt;0,TRUE(),FALSE())</f>
        <v>0</v>
      </c>
      <c r="BI47" t="b">
        <f>IF(COUNTIF(matching!BI$2:BI$42,"UNK")&gt;0,TRUE(),FALSE())</f>
        <v>0</v>
      </c>
      <c r="BJ47" t="b">
        <f>IF(COUNTIF(matching!BJ$2:BJ$42,"UNK")&gt;0,TRUE(),FALSE())</f>
        <v>0</v>
      </c>
      <c r="BK47" t="b">
        <f>IF(COUNTIF(matching!BK$2:BK$42,"UNK")&gt;0,TRUE(),FALSE())</f>
        <v>0</v>
      </c>
    </row>
    <row r="48" spans="1:63" x14ac:dyDescent="0.2">
      <c r="A48" t="s">
        <v>987</v>
      </c>
      <c r="B48" t="str">
        <f>IF((AND(matching!B$44=TRUE(),matching!B$46=FALSE())),(CONCATENATE(matching!B$1," ")),IF(AND(matching!B$45=FALSE(),matching!B$46=TRUE()),(CONCATENATE(matching!B$1,"* ")),""))</f>
        <v xml:space="preserve">Afronatrix </v>
      </c>
      <c r="C48" t="str">
        <f>IF((AND(matching!C$44=TRUE(),matching!C$46=FALSE())),(CONCATENATE(matching!C$1," ")),IF(AND(matching!C$45=FALSE(),matching!C$46=TRUE()),(CONCATENATE(matching!C$1,"* ")),""))</f>
        <v xml:space="preserve">Amblyodipsas </v>
      </c>
      <c r="D48" t="str">
        <f>IF((AND(matching!D$44=TRUE(),matching!D$46=FALSE())),(CONCATENATE(matching!D$1," ")),IF(AND(matching!D$45=FALSE(),matching!D$46=TRUE()),(CONCATENATE(matching!D$1,"* ")),""))</f>
        <v xml:space="preserve">Aparallactus </v>
      </c>
      <c r="E48" t="str">
        <f>IF((AND(matching!E$44=TRUE(),matching!E$46=FALSE())),(CONCATENATE(matching!E$1," ")),IF(AND(matching!E$45=FALSE(),matching!E$46=TRUE()),(CONCATENATE(matching!E$1,"* ")),""))</f>
        <v xml:space="preserve">Aspidelaps </v>
      </c>
      <c r="F48" t="str">
        <f>IF((AND(matching!F$44=TRUE(),matching!F$46=FALSE())),(CONCATENATE(matching!F$1," ")),IF(AND(matching!F$45=FALSE(),matching!F$46=TRUE()),(CONCATENATE(matching!F$1,"* ")),""))</f>
        <v xml:space="preserve">Atheris </v>
      </c>
      <c r="G48" t="str">
        <f>IF((AND(matching!G$44=TRUE(),matching!G$46=FALSE())),(CONCATENATE(matching!G$1," ")),IF(AND(matching!G$45=FALSE(),matching!G$46=TRUE()),(CONCATENATE(matching!G$1,"* ")),""))</f>
        <v xml:space="preserve">Atractaspis </v>
      </c>
      <c r="H48" t="str">
        <f>IF((AND(matching!H$44=TRUE(),matching!H$46=FALSE())),(CONCATENATE(matching!H$1," ")),IF(AND(matching!H$45=FALSE(),matching!H$46=TRUE()),(CONCATENATE(matching!H$1,"* ")),""))</f>
        <v xml:space="preserve">Bamanophis </v>
      </c>
      <c r="I48" t="str">
        <f>IF((AND(matching!I$44=TRUE(),matching!I$46=FALSE())),(CONCATENATE(matching!I$1," ")),IF(AND(matching!I$45=FALSE(),matching!I$46=TRUE()),(CONCATENATE(matching!I$1,"* ")),""))</f>
        <v xml:space="preserve">Bitis </v>
      </c>
      <c r="J48" t="str">
        <f>IF((AND(matching!J$44=TRUE(),matching!J$46=FALSE())),(CONCATENATE(matching!J$1," ")),IF(AND(matching!J$45=FALSE(),matching!J$46=TRUE()),(CONCATENATE(matching!J$1,"* ")),""))</f>
        <v xml:space="preserve">Boaedon </v>
      </c>
      <c r="K48" t="str">
        <f>IF((AND(matching!K$44=TRUE(),matching!K$46=FALSE())),(CONCATENATE(matching!K$1," ")),IF(AND(matching!K$45=FALSE(),matching!K$46=TRUE()),(CONCATENATE(matching!K$1,"* ")),""))</f>
        <v xml:space="preserve">Bothrolycus </v>
      </c>
      <c r="L48" t="str">
        <f>IF((AND(matching!L$44=TRUE(),matching!L$46=FALSE())),(CONCATENATE(matching!L$1," ")),IF(AND(matching!L$45=FALSE(),matching!L$46=TRUE()),(CONCATENATE(matching!L$1,"* ")),""))</f>
        <v xml:space="preserve">Bothrophthalmus </v>
      </c>
      <c r="M48" t="str">
        <f>IF((AND(matching!M$44=TRUE(),matching!M$46=FALSE())),(CONCATENATE(matching!M$1," ")),IF(AND(matching!M$45=FALSE(),matching!M$46=TRUE()),(CONCATENATE(matching!M$1,"* ")),""))</f>
        <v xml:space="preserve">Buhoma </v>
      </c>
      <c r="N48" t="str">
        <f>IF((AND(matching!N$44=TRUE(),matching!N$46=FALSE())),(CONCATENATE(matching!N$1," ")),IF(AND(matching!N$45=FALSE(),matching!N$46=TRUE()),(CONCATENATE(matching!N$1,"* ")),""))</f>
        <v xml:space="preserve">Calabaria </v>
      </c>
      <c r="O48" t="str">
        <f>IF((AND(matching!O$44=TRUE(),matching!O$46=FALSE())),(CONCATENATE(matching!O$1," ")),IF(AND(matching!O$45=FALSE(),matching!O$46=TRUE()),(CONCATENATE(matching!O$1,"* ")),""))</f>
        <v xml:space="preserve">Causus </v>
      </c>
      <c r="P48" t="str">
        <f>IF((AND(matching!P$44=TRUE(),matching!P$46=FALSE())),(CONCATENATE(matching!P$1," ")),IF(AND(matching!P$45=FALSE(),matching!P$46=TRUE()),(CONCATENATE(matching!P$1,"* ")),""))</f>
        <v xml:space="preserve">Cerastes </v>
      </c>
      <c r="Q48" t="str">
        <f>IF((AND(matching!Q$44=TRUE(),matching!Q$46=FALSE())),(CONCATENATE(matching!Q$1," ")),IF(AND(matching!Q$45=FALSE(),matching!Q$46=TRUE()),(CONCATENATE(matching!Q$1,"* ")),""))</f>
        <v xml:space="preserve">Chamaelycus </v>
      </c>
      <c r="R48" t="str">
        <f>IF((AND(matching!R$44=TRUE(),matching!R$46=FALSE())),(CONCATENATE(matching!R$1," ")),IF(AND(matching!R$45=FALSE(),matching!R$46=TRUE()),(CONCATENATE(matching!R$1,"* ")),""))</f>
        <v xml:space="preserve">Chilorhinophis </v>
      </c>
      <c r="S48" t="str">
        <f>IF((AND(matching!S$44=TRUE(),matching!S$46=FALSE())),(CONCATENATE(matching!S$1," ")),IF(AND(matching!S$45=FALSE(),matching!S$46=TRUE()),(CONCATENATE(matching!S$1,"* ")),""))</f>
        <v xml:space="preserve">Crotaphopeltis </v>
      </c>
      <c r="T48" t="str">
        <f>IF((AND(matching!T$44=TRUE(),matching!T$46=FALSE())),(CONCATENATE(matching!T$1," ")),IF(AND(matching!T$45=FALSE(),matching!T$46=TRUE()),(CONCATENATE(matching!T$1,"* ")),""))</f>
        <v xml:space="preserve">Dasypeltis </v>
      </c>
      <c r="U48" t="str">
        <f>IF((AND(matching!U$44=TRUE(),matching!U$46=FALSE())),(CONCATENATE(matching!U$1," ")),IF(AND(matching!U$45=FALSE(),matching!U$46=TRUE()),(CONCATENATE(matching!U$1,"* ")),""))</f>
        <v xml:space="preserve">Dendroaspis </v>
      </c>
      <c r="V48" t="str">
        <f>IF((AND(matching!V$44=TRUE(),matching!V$46=FALSE())),(CONCATENATE(matching!V$1," ")),IF(AND(matching!V$45=FALSE(),matching!V$46=TRUE()),(CONCATENATE(matching!V$1,"* ")),""))</f>
        <v xml:space="preserve">Dendrolycus </v>
      </c>
      <c r="W48" t="str">
        <f>IF((AND(matching!W$44=TRUE(),matching!W$46=FALSE())),(CONCATENATE(matching!W$1," ")),IF(AND(matching!W$45=FALSE(),matching!W$46=TRUE()),(CONCATENATE(matching!W$1,"* ")),""))</f>
        <v xml:space="preserve">Dipsadoboa </v>
      </c>
      <c r="X48" t="str">
        <f>IF((AND(matching!X$44=TRUE(),matching!X$46=FALSE())),(CONCATENATE(matching!X$1," ")),IF(AND(matching!X$45=FALSE(),matching!X$46=TRUE()),(CONCATENATE(matching!X$1,"* ")),""))</f>
        <v xml:space="preserve">Dispholidus </v>
      </c>
      <c r="Y48" t="str">
        <f>IF((AND(matching!Y$44=TRUE(),matching!Y$46=FALSE())),(CONCATENATE(matching!Y$1," ")),IF(AND(matching!Y$45=FALSE(),matching!Y$46=TRUE()),(CONCATENATE(matching!Y$1,"* ")),""))</f>
        <v xml:space="preserve">Duberria </v>
      </c>
      <c r="Z48" t="str">
        <f>IF((AND(matching!Z$44=TRUE(),matching!Z$46=FALSE())),(CONCATENATE(matching!Z$1," ")),IF(AND(matching!Z$45=FALSE(),matching!Z$46=TRUE()),(CONCATENATE(matching!Z$1,"* ")),""))</f>
        <v xml:space="preserve">Echis </v>
      </c>
      <c r="AA48" t="str">
        <f>IF((AND(matching!AA$44=TRUE(),matching!AA$46=FALSE())),(CONCATENATE(matching!AA$1," ")),IF(AND(matching!AA$45=FALSE(),matching!AA$46=TRUE()),(CONCATENATE(matching!AA$1,"* ")),""))</f>
        <v xml:space="preserve">Elapsoidea </v>
      </c>
      <c r="AB48" t="str">
        <f>IF((AND(matching!AB$44=TRUE(),matching!AB$46=FALSE())),(CONCATENATE(matching!AB$1," ")),IF(AND(matching!AB$45=FALSE(),matching!AB$46=TRUE()),(CONCATENATE(matching!AB$1,"* ")),""))</f>
        <v xml:space="preserve">Eryx </v>
      </c>
      <c r="AC48" t="str">
        <f>IF((AND(matching!AC$44=TRUE(),matching!AC$46=FALSE())),(CONCATENATE(matching!AC$1," ")),IF(AND(matching!AC$45=FALSE(),matching!AC$46=TRUE()),(CONCATENATE(matching!AC$1,"* ")),""))</f>
        <v xml:space="preserve">Gonionotophis </v>
      </c>
      <c r="AD48" t="str">
        <f>IF((AND(matching!AD$44=TRUE(),matching!AD$46=FALSE())),(CONCATENATE(matching!AD$1," ")),IF(AND(matching!AD$45=FALSE(),matching!AD$46=TRUE()),(CONCATENATE(matching!AD$1,"* ")),""))</f>
        <v xml:space="preserve">Grayia </v>
      </c>
      <c r="AE48" t="str">
        <f>IF((AND(matching!AE$44=TRUE(),matching!AE$46=FALSE())),(CONCATENATE(matching!AE$1," ")),IF(AND(matching!AE$45=FALSE(),matching!AE$46=TRUE()),(CONCATENATE(matching!AE$1,"* ")),""))</f>
        <v xml:space="preserve">Hapsidophrys </v>
      </c>
      <c r="AF48" t="str">
        <f>IF((AND(matching!AF$44=TRUE(),matching!AF$46=FALSE())),(CONCATENATE(matching!AF$1," ")),IF(AND(matching!AF$45=FALSE(),matching!AF$46=TRUE()),(CONCATENATE(matching!AF$1,"* ")),""))</f>
        <v xml:space="preserve">Helophis </v>
      </c>
      <c r="AG48" t="str">
        <f>IF((AND(matching!AG$44=TRUE(),matching!AG$46=FALSE())),(CONCATENATE(matching!AG$1," ")),IF(AND(matching!AG$45=FALSE(),matching!AG$46=TRUE()),(CONCATENATE(matching!AG$1,"* ")),""))</f>
        <v xml:space="preserve">Hemirhagerrhis </v>
      </c>
      <c r="AH48" t="str">
        <f>IF((AND(matching!AH$44=TRUE(),matching!AH$46=FALSE())),(CONCATENATE(matching!AH$1," ")),IF(AND(matching!AH$45=FALSE(),matching!AH$46=TRUE()),(CONCATENATE(matching!AH$1,"* ")),""))</f>
        <v xml:space="preserve">Hemorrhois </v>
      </c>
      <c r="AI48" t="str">
        <f>IF((AND(matching!AI$44=TRUE(),matching!AI$46=FALSE())),(CONCATENATE(matching!AI$1," ")),IF(AND(matching!AI$45=FALSE(),matching!AI$46=TRUE()),(CONCATENATE(matching!AI$1,"* ")),""))</f>
        <v xml:space="preserve">Hormonotus </v>
      </c>
      <c r="AJ48" t="str">
        <f>IF((AND(matching!AJ$44=TRUE(),matching!AJ$46=FALSE())),(CONCATENATE(matching!AJ$1," ")),IF(AND(matching!AJ$45=FALSE(),matching!AJ$46=TRUE()),(CONCATENATE(matching!AJ$1,"* ")),""))</f>
        <v xml:space="preserve">Hydraethiops </v>
      </c>
      <c r="AK48" t="str">
        <f>IF((AND(matching!AK$44=TRUE(),matching!AK$46=FALSE())),(CONCATENATE(matching!AK$1," ")),IF(AND(matching!AK$45=FALSE(),matching!AK$46=TRUE()),(CONCATENATE(matching!AK$1,"* ")),""))</f>
        <v xml:space="preserve">Hypoptophis </v>
      </c>
      <c r="AL48" t="str">
        <f>IF((AND(matching!AL$44=TRUE(),matching!AL$46=FALSE())),(CONCATENATE(matching!AL$1," ")),IF(AND(matching!AL$45=FALSE(),matching!AL$46=TRUE()),(CONCATENATE(matching!AL$1,"* ")),""))</f>
        <v xml:space="preserve">Limnophis </v>
      </c>
      <c r="AM48" t="str">
        <f>IF((AND(matching!AM$44=TRUE(),matching!AM$46=FALSE())),(CONCATENATE(matching!AM$1," ")),IF(AND(matching!AM$45=FALSE(),matching!AM$46=TRUE()),(CONCATENATE(matching!AM$1,"* ")),""))</f>
        <v xml:space="preserve">Lycodonomorphus </v>
      </c>
      <c r="AN48" t="str">
        <f>IF((AND(matching!AN$44=TRUE(),matching!AN$46=FALSE())),(CONCATENATE(matching!AN$1," ")),IF(AND(matching!AN$45=FALSE(),matching!AN$46=TRUE()),(CONCATENATE(matching!AN$1,"* ")),""))</f>
        <v xml:space="preserve">Lycophidion </v>
      </c>
      <c r="AO48" t="str">
        <f>IF((AND(matching!AO$44=TRUE(),matching!AO$46=FALSE())),(CONCATENATE(matching!AO$1," ")),IF(AND(matching!AO$45=FALSE(),matching!AO$46=TRUE()),(CONCATENATE(matching!AO$1,"* ")),""))</f>
        <v xml:space="preserve">Lytorhynchus </v>
      </c>
      <c r="AP48" t="str">
        <f>IF((AND(matching!AP$44=TRUE(),matching!AP$46=FALSE())),(CONCATENATE(matching!AP$1," ")),IF(AND(matching!AP$45=FALSE(),matching!AP$46=TRUE()),(CONCATENATE(matching!AP$1,"* ")),""))</f>
        <v xml:space="preserve">Malpolon </v>
      </c>
      <c r="AQ48" t="str">
        <f>IF((AND(matching!AQ$44=TRUE(),matching!AQ$46=FALSE())),(CONCATENATE(matching!AQ$1," ")),IF(AND(matching!AQ$45=FALSE(),matching!AQ$46=TRUE()),(CONCATENATE(matching!AQ$1,"* ")),""))</f>
        <v xml:space="preserve">Meizodon </v>
      </c>
      <c r="AR48" t="str">
        <f>IF((AND(matching!AR$44=TRUE(),matching!AR$46=FALSE())),(CONCATENATE(matching!AR$1," ")),IF(AND(matching!AR$45=FALSE(),matching!AR$46=TRUE()),(CONCATENATE(matching!AR$1,"* ")),""))</f>
        <v xml:space="preserve">Naja </v>
      </c>
      <c r="AS48" t="str">
        <f>IF((AND(matching!AS$44=TRUE(),matching!AS$46=FALSE())),(CONCATENATE(matching!AS$1," ")),IF(AND(matching!AS$45=FALSE(),matching!AS$46=TRUE()),(CONCATENATE(matching!AS$1,"* ")),""))</f>
        <v xml:space="preserve">Natriciteres </v>
      </c>
      <c r="AT48" t="str">
        <f>IF((AND(matching!AT$44=TRUE(),matching!AT$46=FALSE())),(CONCATENATE(matching!AT$1," ")),IF(AND(matching!AT$45=FALSE(),matching!AT$46=TRUE()),(CONCATENATE(matching!AT$1,"* ")),""))</f>
        <v xml:space="preserve">Philothamnus </v>
      </c>
      <c r="AU48" t="str">
        <f>IF((AND(matching!AU$44=TRUE(),matching!AU$46=FALSE())),(CONCATENATE(matching!AU$1," ")),IF(AND(matching!AU$45=FALSE(),matching!AU$46=TRUE()),(CONCATENATE(matching!AU$1,"* ")),""))</f>
        <v xml:space="preserve">Platyceps </v>
      </c>
      <c r="AV48" t="str">
        <f>IF((AND(matching!AV$44=TRUE(),matching!AV$46=FALSE())),(CONCATENATE(matching!AV$1," ")),IF(AND(matching!AV$45=FALSE(),matching!AV$46=TRUE()),(CONCATENATE(matching!AV$1,"* ")),""))</f>
        <v xml:space="preserve">Poecilopholis </v>
      </c>
      <c r="AW48" t="str">
        <f>IF((AND(matching!AW$44=TRUE(),matching!AW$46=FALSE())),(CONCATENATE(matching!AW$1," ")),IF(AND(matching!AW$45=FALSE(),matching!AW$46=TRUE()),(CONCATENATE(matching!AW$1,"* ")),""))</f>
        <v xml:space="preserve">Polemon </v>
      </c>
      <c r="AX48" t="str">
        <f>IF((AND(matching!AX$44=TRUE(),matching!AX$46=FALSE())),(CONCATENATE(matching!AX$1," ")),IF(AND(matching!AX$45=FALSE(),matching!AX$46=TRUE()),(CONCATENATE(matching!AX$1,"* ")),""))</f>
        <v xml:space="preserve">Prosymna </v>
      </c>
      <c r="AY48" t="str">
        <f>IF((AND(matching!AY$44=TRUE(),matching!AY$46=FALSE())),(CONCATENATE(matching!AY$1," ")),IF(AND(matching!AY$45=FALSE(),matching!AY$46=TRUE()),(CONCATENATE(matching!AY$1,"* ")),""))</f>
        <v xml:space="preserve">Psammophis </v>
      </c>
      <c r="AZ48" t="str">
        <f>IF((AND(matching!AZ$44=TRUE(),matching!AZ$46=FALSE())),(CONCATENATE(matching!AZ$1," ")),IF(AND(matching!AZ$45=FALSE(),matching!AZ$46=TRUE()),(CONCATENATE(matching!AZ$1,"* ")),""))</f>
        <v xml:space="preserve">Psammophylax </v>
      </c>
      <c r="BA48" t="str">
        <f>IF((AND(matching!BA$44=TRUE(),matching!BA$46=FALSE())),(CONCATENATE(matching!BA$1," ")),IF(AND(matching!BA$45=FALSE(),matching!BA$46=TRUE()),(CONCATENATE(matching!BA$1,"* ")),""))</f>
        <v xml:space="preserve">Pseudaspis </v>
      </c>
      <c r="BB48" t="str">
        <f>IF((AND(matching!BB$44=TRUE(),matching!BB$46=FALSE())),(CONCATENATE(matching!BB$1," ")),IF(AND(matching!BB$45=FALSE(),matching!BB$46=TRUE()),(CONCATENATE(matching!BB$1,"* ")),""))</f>
        <v xml:space="preserve">Pseudohaje </v>
      </c>
      <c r="BC48" t="str">
        <f>IF((AND(matching!BC$44=TRUE(),matching!BC$46=FALSE())),(CONCATENATE(matching!BC$1," ")),IF(AND(matching!BC$45=FALSE(),matching!BC$46=TRUE()),(CONCATENATE(matching!BC$1,"* ")),""))</f>
        <v xml:space="preserve">Python </v>
      </c>
      <c r="BD48" t="str">
        <f>IF((AND(matching!BD$44=TRUE(),matching!BD$46=FALSE())),(CONCATENATE(matching!BD$1," ")),IF(AND(matching!BD$45=FALSE(),matching!BD$46=TRUE()),(CONCATENATE(matching!BD$1,"* ")),""))</f>
        <v xml:space="preserve">Rhamphiophis </v>
      </c>
      <c r="BE48" t="str">
        <f>IF((AND(matching!BE$44=TRUE(),matching!BE$46=FALSE())),(CONCATENATE(matching!BE$1," ")),IF(AND(matching!BE$45=FALSE(),matching!BE$46=TRUE()),(CONCATENATE(matching!BE$1,"* ")),""))</f>
        <v xml:space="preserve">Scaphiophis </v>
      </c>
      <c r="BF48" t="str">
        <f>IF((AND(matching!BF$44=TRUE(),matching!BF$46=FALSE())),(CONCATENATE(matching!BF$1," ")),IF(AND(matching!BF$45=FALSE(),matching!BF$46=TRUE()),(CONCATENATE(matching!BF$1,"* ")),""))</f>
        <v xml:space="preserve">Spalerosophis </v>
      </c>
      <c r="BG48" t="str">
        <f>IF((AND(matching!BG$44=TRUE(),matching!BG$46=FALSE())),(CONCATENATE(matching!BG$1," ")),IF(AND(matching!BG$45=FALSE(),matching!BG$46=TRUE()),(CONCATENATE(matching!BG$1,"* ")),""))</f>
        <v xml:space="preserve">Telescopus </v>
      </c>
      <c r="BH48" t="str">
        <f>IF((AND(matching!BH$44=TRUE(),matching!BH$46=FALSE())),(CONCATENATE(matching!BH$1," ")),IF(AND(matching!BH$45=FALSE(),matching!BH$46=TRUE()),(CONCATENATE(matching!BH$1,"* ")),""))</f>
        <v xml:space="preserve">Thelotornis </v>
      </c>
      <c r="BI48" t="str">
        <f>IF((AND(matching!BI$44=TRUE(),matching!BI$46=FALSE())),(CONCATENATE(matching!BI$1," ")),IF(AND(matching!BI$45=FALSE(),matching!BI$46=TRUE()),(CONCATENATE(matching!BI$1,"* ")),""))</f>
        <v xml:space="preserve">Thrasops </v>
      </c>
      <c r="BJ48" t="str">
        <f>IF((AND(matching!BJ$44=TRUE(),matching!BJ$46=FALSE())),(CONCATENATE(matching!BJ$1," ")),IF(AND(matching!BJ$45=FALSE(),matching!BJ$46=TRUE()),(CONCATENATE(matching!BJ$1,"* ")),""))</f>
        <v xml:space="preserve">Toxicodryas </v>
      </c>
      <c r="BK48" t="str">
        <f>IF((AND(matching!BK$44=TRUE(),matching!BK$46=FALSE())),(CONCATENATE(matching!BK$1," ")),IF(AND(matching!BK$45=FALSE(),matching!BK$46=TRUE()),(CONCATENATE(matching!BK$1,"* ")),""))</f>
        <v xml:space="preserve">Xenocalamus </v>
      </c>
    </row>
    <row r="49" spans="1:63" x14ac:dyDescent="0.2">
      <c r="A49" t="s">
        <v>986</v>
      </c>
      <c r="B49" t="str">
        <f>IF((AND(matching!B$45,matching!B$47)),(CONCATENATE(matching!B$1,"~ ")),IF(matching!B$45,(CONCATENATE(matching!B$1," ")),""))</f>
        <v/>
      </c>
      <c r="C49" t="str">
        <f>IF((AND(matching!C$45,matching!C$47)),(CONCATENATE(matching!C$1,"~ ")),IF(matching!C$45,(CONCATENATE(matching!C$1," ")),""))</f>
        <v/>
      </c>
      <c r="D49" t="str">
        <f>IF((AND(matching!D$45,matching!D$47)),(CONCATENATE(matching!D$1,"~ ")),IF(matching!D$45,(CONCATENATE(matching!D$1," ")),""))</f>
        <v/>
      </c>
      <c r="E49" t="str">
        <f>IF((AND(matching!E$45,matching!E$47)),(CONCATENATE(matching!E$1,"~ ")),IF(matching!E$45,(CONCATENATE(matching!E$1," ")),""))</f>
        <v/>
      </c>
      <c r="F49" t="str">
        <f>IF((AND(matching!F$45,matching!F$47)),(CONCATENATE(matching!F$1,"~ ")),IF(matching!F$45,(CONCATENATE(matching!F$1," ")),""))</f>
        <v/>
      </c>
      <c r="G49" t="str">
        <f>IF((AND(matching!G$45,matching!G$47)),(CONCATENATE(matching!G$1,"~ ")),IF(matching!G$45,(CONCATENATE(matching!G$1," ")),""))</f>
        <v/>
      </c>
      <c r="H49" t="str">
        <f>IF((AND(matching!H$45,matching!H$47)),(CONCATENATE(matching!H$1,"~ ")),IF(matching!H$45,(CONCATENATE(matching!H$1," ")),""))</f>
        <v/>
      </c>
      <c r="I49" t="str">
        <f>IF((AND(matching!I$45,matching!I$47)),(CONCATENATE(matching!I$1,"~ ")),IF(matching!I$45,(CONCATENATE(matching!I$1," ")),""))</f>
        <v/>
      </c>
      <c r="J49" t="str">
        <f>IF((AND(matching!J$45,matching!J$47)),(CONCATENATE(matching!J$1,"~ ")),IF(matching!J$45,(CONCATENATE(matching!J$1," ")),""))</f>
        <v/>
      </c>
      <c r="K49" t="str">
        <f>IF((AND(matching!K$45,matching!K$47)),(CONCATENATE(matching!K$1,"~ ")),IF(matching!K$45,(CONCATENATE(matching!K$1," ")),""))</f>
        <v/>
      </c>
      <c r="L49" t="str">
        <f>IF((AND(matching!L$45,matching!L$47)),(CONCATENATE(matching!L$1,"~ ")),IF(matching!L$45,(CONCATENATE(matching!L$1," ")),""))</f>
        <v/>
      </c>
      <c r="M49" t="str">
        <f>IF((AND(matching!M$45,matching!M$47)),(CONCATENATE(matching!M$1,"~ ")),IF(matching!M$45,(CONCATENATE(matching!M$1," ")),""))</f>
        <v/>
      </c>
      <c r="N49" t="str">
        <f>IF((AND(matching!N$45,matching!N$47)),(CONCATENATE(matching!N$1,"~ ")),IF(matching!N$45,(CONCATENATE(matching!N$1," ")),""))</f>
        <v/>
      </c>
      <c r="O49" t="str">
        <f>IF((AND(matching!O$45,matching!O$47)),(CONCATENATE(matching!O$1,"~ ")),IF(matching!O$45,(CONCATENATE(matching!O$1," ")),""))</f>
        <v/>
      </c>
      <c r="P49" t="str">
        <f>IF((AND(matching!P$45,matching!P$47)),(CONCATENATE(matching!P$1,"~ ")),IF(matching!P$45,(CONCATENATE(matching!P$1," ")),""))</f>
        <v/>
      </c>
      <c r="Q49" t="str">
        <f>IF((AND(matching!Q$45,matching!Q$47)),(CONCATENATE(matching!Q$1,"~ ")),IF(matching!Q$45,(CONCATENATE(matching!Q$1," ")),""))</f>
        <v/>
      </c>
      <c r="R49" t="str">
        <f>IF((AND(matching!R$45,matching!R$47)),(CONCATENATE(matching!R$1,"~ ")),IF(matching!R$45,(CONCATENATE(matching!R$1," ")),""))</f>
        <v/>
      </c>
      <c r="S49" t="str">
        <f>IF((AND(matching!S$45,matching!S$47)),(CONCATENATE(matching!S$1,"~ ")),IF(matching!S$45,(CONCATENATE(matching!S$1," ")),""))</f>
        <v/>
      </c>
      <c r="T49" t="str">
        <f>IF((AND(matching!T$45,matching!T$47)),(CONCATENATE(matching!T$1,"~ ")),IF(matching!T$45,(CONCATENATE(matching!T$1," ")),""))</f>
        <v/>
      </c>
      <c r="U49" t="str">
        <f>IF((AND(matching!U$45,matching!U$47)),(CONCATENATE(matching!U$1,"~ ")),IF(matching!U$45,(CONCATENATE(matching!U$1," ")),""))</f>
        <v/>
      </c>
      <c r="V49" t="str">
        <f>IF((AND(matching!V$45,matching!V$47)),(CONCATENATE(matching!V$1,"~ ")),IF(matching!V$45,(CONCATENATE(matching!V$1," ")),""))</f>
        <v/>
      </c>
      <c r="W49" t="str">
        <f>IF((AND(matching!W$45,matching!W$47)),(CONCATENATE(matching!W$1,"~ ")),IF(matching!W$45,(CONCATENATE(matching!W$1," ")),""))</f>
        <v/>
      </c>
      <c r="X49" t="str">
        <f>IF((AND(matching!X$45,matching!X$47)),(CONCATENATE(matching!X$1,"~ ")),IF(matching!X$45,(CONCATENATE(matching!X$1," ")),""))</f>
        <v/>
      </c>
      <c r="Y49" t="str">
        <f>IF((AND(matching!Y$45,matching!Y$47)),(CONCATENATE(matching!Y$1,"~ ")),IF(matching!Y$45,(CONCATENATE(matching!Y$1," ")),""))</f>
        <v/>
      </c>
      <c r="Z49" t="str">
        <f>IF((AND(matching!Z$45,matching!Z$47)),(CONCATENATE(matching!Z$1,"~ ")),IF(matching!Z$45,(CONCATENATE(matching!Z$1," ")),""))</f>
        <v/>
      </c>
      <c r="AA49" t="str">
        <f>IF((AND(matching!AA$45,matching!AA$47)),(CONCATENATE(matching!AA$1,"~ ")),IF(matching!AA$45,(CONCATENATE(matching!AA$1," ")),""))</f>
        <v/>
      </c>
      <c r="AB49" t="str">
        <f>IF((AND(matching!AB$45,matching!AB$47)),(CONCATENATE(matching!AB$1,"~ ")),IF(matching!AB$45,(CONCATENATE(matching!AB$1," ")),""))</f>
        <v/>
      </c>
      <c r="AC49" t="str">
        <f>IF((AND(matching!AC$45,matching!AC$47)),(CONCATENATE(matching!AC$1,"~ ")),IF(matching!AC$45,(CONCATENATE(matching!AC$1," ")),""))</f>
        <v/>
      </c>
      <c r="AD49" t="str">
        <f>IF((AND(matching!AD$45,matching!AD$47)),(CONCATENATE(matching!AD$1,"~ ")),IF(matching!AD$45,(CONCATENATE(matching!AD$1," ")),""))</f>
        <v/>
      </c>
      <c r="AE49" t="str">
        <f>IF((AND(matching!AE$45,matching!AE$47)),(CONCATENATE(matching!AE$1,"~ ")),IF(matching!AE$45,(CONCATENATE(matching!AE$1," ")),""))</f>
        <v/>
      </c>
      <c r="AF49" t="str">
        <f>IF((AND(matching!AF$45,matching!AF$47)),(CONCATENATE(matching!AF$1,"~ ")),IF(matching!AF$45,(CONCATENATE(matching!AF$1," ")),""))</f>
        <v/>
      </c>
      <c r="AG49" t="str">
        <f>IF((AND(matching!AG$45,matching!AG$47)),(CONCATENATE(matching!AG$1,"~ ")),IF(matching!AG$45,(CONCATENATE(matching!AG$1," ")),""))</f>
        <v/>
      </c>
      <c r="AH49" t="str">
        <f>IF((AND(matching!AH$45,matching!AH$47)),(CONCATENATE(matching!AH$1,"~ ")),IF(matching!AH$45,(CONCATENATE(matching!AH$1," ")),""))</f>
        <v/>
      </c>
      <c r="AI49" t="str">
        <f>IF((AND(matching!AI$45,matching!AI$47)),(CONCATENATE(matching!AI$1,"~ ")),IF(matching!AI$45,(CONCATENATE(matching!AI$1," ")),""))</f>
        <v/>
      </c>
      <c r="AJ49" t="str">
        <f>IF((AND(matching!AJ$45,matching!AJ$47)),(CONCATENATE(matching!AJ$1,"~ ")),IF(matching!AJ$45,(CONCATENATE(matching!AJ$1," ")),""))</f>
        <v/>
      </c>
      <c r="AK49" t="str">
        <f>IF((AND(matching!AK$45,matching!AK$47)),(CONCATENATE(matching!AK$1,"~ ")),IF(matching!AK$45,(CONCATENATE(matching!AK$1," ")),""))</f>
        <v/>
      </c>
      <c r="AL49" t="str">
        <f>IF((AND(matching!AL$45,matching!AL$47)),(CONCATENATE(matching!AL$1,"~ ")),IF(matching!AL$45,(CONCATENATE(matching!AL$1," ")),""))</f>
        <v/>
      </c>
      <c r="AM49" t="str">
        <f>IF((AND(matching!AM$45,matching!AM$47)),(CONCATENATE(matching!AM$1,"~ ")),IF(matching!AM$45,(CONCATENATE(matching!AM$1," ")),""))</f>
        <v/>
      </c>
      <c r="AN49" t="str">
        <f>IF((AND(matching!AN$45,matching!AN$47)),(CONCATENATE(matching!AN$1,"~ ")),IF(matching!AN$45,(CONCATENATE(matching!AN$1," ")),""))</f>
        <v/>
      </c>
      <c r="AO49" t="str">
        <f>IF((AND(matching!AO$45,matching!AO$47)),(CONCATENATE(matching!AO$1,"~ ")),IF(matching!AO$45,(CONCATENATE(matching!AO$1," ")),""))</f>
        <v/>
      </c>
      <c r="AP49" t="str">
        <f>IF((AND(matching!AP$45,matching!AP$47)),(CONCATENATE(matching!AP$1,"~ ")),IF(matching!AP$45,(CONCATENATE(matching!AP$1," ")),""))</f>
        <v/>
      </c>
      <c r="AQ49" t="str">
        <f>IF((AND(matching!AQ$45,matching!AQ$47)),(CONCATENATE(matching!AQ$1,"~ ")),IF(matching!AQ$45,(CONCATENATE(matching!AQ$1," ")),""))</f>
        <v/>
      </c>
      <c r="AR49" t="str">
        <f>IF((AND(matching!AR$45,matching!AR$47)),(CONCATENATE(matching!AR$1,"~ ")),IF(matching!AR$45,(CONCATENATE(matching!AR$1," ")),""))</f>
        <v/>
      </c>
      <c r="AS49" t="str">
        <f>IF((AND(matching!AS$45,matching!AS$47)),(CONCATENATE(matching!AS$1,"~ ")),IF(matching!AS$45,(CONCATENATE(matching!AS$1," ")),""))</f>
        <v/>
      </c>
      <c r="AT49" t="str">
        <f>IF((AND(matching!AT$45,matching!AT$47)),(CONCATENATE(matching!AT$1,"~ ")),IF(matching!AT$45,(CONCATENATE(matching!AT$1," ")),""))</f>
        <v/>
      </c>
      <c r="AU49" t="str">
        <f>IF((AND(matching!AU$45,matching!AU$47)),(CONCATENATE(matching!AU$1,"~ ")),IF(matching!AU$45,(CONCATENATE(matching!AU$1," ")),""))</f>
        <v/>
      </c>
      <c r="AV49" t="str">
        <f>IF((AND(matching!AV$45,matching!AV$47)),(CONCATENATE(matching!AV$1,"~ ")),IF(matching!AV$45,(CONCATENATE(matching!AV$1," ")),""))</f>
        <v/>
      </c>
      <c r="AW49" t="str">
        <f>IF((AND(matching!AW$45,matching!AW$47)),(CONCATENATE(matching!AW$1,"~ ")),IF(matching!AW$45,(CONCATENATE(matching!AW$1," ")),""))</f>
        <v/>
      </c>
      <c r="AX49" t="str">
        <f>IF((AND(matching!AX$45,matching!AX$47)),(CONCATENATE(matching!AX$1,"~ ")),IF(matching!AX$45,(CONCATENATE(matching!AX$1," ")),""))</f>
        <v/>
      </c>
      <c r="AY49" t="str">
        <f>IF((AND(matching!AY$45,matching!AY$47)),(CONCATENATE(matching!AY$1,"~ ")),IF(matching!AY$45,(CONCATENATE(matching!AY$1," ")),""))</f>
        <v/>
      </c>
      <c r="AZ49" t="str">
        <f>IF((AND(matching!AZ$45,matching!AZ$47)),(CONCATENATE(matching!AZ$1,"~ ")),IF(matching!AZ$45,(CONCATENATE(matching!AZ$1," ")),""))</f>
        <v/>
      </c>
      <c r="BA49" t="str">
        <f>IF((AND(matching!BA$45,matching!BA$47)),(CONCATENATE(matching!BA$1,"~ ")),IF(matching!BA$45,(CONCATENATE(matching!BA$1," ")),""))</f>
        <v/>
      </c>
      <c r="BB49" t="str">
        <f>IF((AND(matching!BB$45,matching!BB$47)),(CONCATENATE(matching!BB$1,"~ ")),IF(matching!BB$45,(CONCATENATE(matching!BB$1," ")),""))</f>
        <v/>
      </c>
      <c r="BC49" t="str">
        <f>IF((AND(matching!BC$45,matching!BC$47)),(CONCATENATE(matching!BC$1,"~ ")),IF(matching!BC$45,(CONCATENATE(matching!BC$1," ")),""))</f>
        <v/>
      </c>
      <c r="BD49" t="str">
        <f>IF((AND(matching!BD$45,matching!BD$47)),(CONCATENATE(matching!BD$1,"~ ")),IF(matching!BD$45,(CONCATENATE(matching!BD$1," ")),""))</f>
        <v/>
      </c>
      <c r="BE49" t="str">
        <f>IF((AND(matching!BE$45,matching!BE$47)),(CONCATENATE(matching!BE$1,"~ ")),IF(matching!BE$45,(CONCATENATE(matching!BE$1," ")),""))</f>
        <v/>
      </c>
      <c r="BF49" t="str">
        <f>IF((AND(matching!BF$45,matching!BF$47)),(CONCATENATE(matching!BF$1,"~ ")),IF(matching!BF$45,(CONCATENATE(matching!BF$1," ")),""))</f>
        <v/>
      </c>
      <c r="BG49" t="str">
        <f>IF((AND(matching!BG$45,matching!BG$47)),(CONCATENATE(matching!BG$1,"~ ")),IF(matching!BG$45,(CONCATENATE(matching!BG$1," ")),""))</f>
        <v/>
      </c>
      <c r="BH49" t="str">
        <f>IF((AND(matching!BH$45,matching!BH$47)),(CONCATENATE(matching!BH$1,"~ ")),IF(matching!BH$45,(CONCATENATE(matching!BH$1," ")),""))</f>
        <v/>
      </c>
      <c r="BI49" t="str">
        <f>IF((AND(matching!BI$45,matching!BI$47)),(CONCATENATE(matching!BI$1,"~ ")),IF(matching!BI$45,(CONCATENATE(matching!BI$1," ")),""))</f>
        <v/>
      </c>
      <c r="BJ49" t="str">
        <f>IF((AND(matching!BJ$45,matching!BJ$47)),(CONCATENATE(matching!BJ$1,"~ ")),IF(matching!BJ$45,(CONCATENATE(matching!BJ$1," ")),""))</f>
        <v/>
      </c>
      <c r="BK49" t="str">
        <f>IF((AND(matching!BK$45,matching!BK$47)),(CONCATENATE(matching!BK$1,"~ ")),IF(matching!BK$45,(CONCATENATE(matching!BK$1," ")),""))</f>
        <v/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31</vt:i4>
      </vt:variant>
    </vt:vector>
  </HeadingPairs>
  <TitlesOfParts>
    <vt:vector size="38" baseType="lpstr">
      <vt:lpstr>Key</vt:lpstr>
      <vt:lpstr>Drop_Down</vt:lpstr>
      <vt:lpstr>Characteristics</vt:lpstr>
      <vt:lpstr>ns</vt:lpstr>
      <vt:lpstr>ns_d</vt:lpstr>
      <vt:lpstr>cs</vt:lpstr>
      <vt:lpstr>matching</vt:lpstr>
      <vt:lpstr>ApicalPits</vt:lpstr>
      <vt:lpstr>ArrangementOfDorsalScales</vt:lpstr>
      <vt:lpstr>BodyCharacteristic</vt:lpstr>
      <vt:lpstr>ChinShieldsCharacteristic</vt:lpstr>
      <vt:lpstr>CloacalScaleCharacteristic</vt:lpstr>
      <vt:lpstr>Country</vt:lpstr>
      <vt:lpstr>DorsalScaleCharacteristic</vt:lpstr>
      <vt:lpstr>EyeSize</vt:lpstr>
      <vt:lpstr>FrontalCharacteristics</vt:lpstr>
      <vt:lpstr>HeadCharacteristics</vt:lpstr>
      <vt:lpstr>HeadScaleCharacteristic</vt:lpstr>
      <vt:lpstr>HemipenesCharacteristic</vt:lpstr>
      <vt:lpstr>InternasalCharacteristic</vt:lpstr>
      <vt:lpstr>LorealCharacteristic</vt:lpstr>
      <vt:lpstr>matches</vt:lpstr>
      <vt:lpstr>matching_formulae</vt:lpstr>
      <vt:lpstr>MaxillaCharacteristic</vt:lpstr>
      <vt:lpstr>mismatches</vt:lpstr>
      <vt:lpstr>NasalCharacteristic</vt:lpstr>
      <vt:lpstr>NeckCharacteristic</vt:lpstr>
      <vt:lpstr>PrefrontalCharacteristic</vt:lpstr>
      <vt:lpstr>Characteristics!Print_Titles</vt:lpstr>
      <vt:lpstr>PupilShape</vt:lpstr>
      <vt:lpstr>RostralCharacteristics</vt:lpstr>
      <vt:lpstr>SnoutCharacteristics</vt:lpstr>
      <vt:lpstr>SubcaudalCharacteristic</vt:lpstr>
      <vt:lpstr>SubmandibularGrooveCharacteristic</vt:lpstr>
      <vt:lpstr>SulcusSpermaticus</vt:lpstr>
      <vt:lpstr>TailCharacteristic</vt:lpstr>
      <vt:lpstr>VentralKeel</vt:lpstr>
      <vt:lpstr>VertebralScaleRowCharacteristic</vt:lpstr>
    </vt:vector>
  </TitlesOfParts>
  <Company>IRD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Chippaux</dc:creator>
  <cp:lastModifiedBy>Eric Hsu</cp:lastModifiedBy>
  <cp:lastPrinted>2011-07-26T17:03:17Z</cp:lastPrinted>
  <dcterms:created xsi:type="dcterms:W3CDTF">2008-12-10T17:25:02Z</dcterms:created>
  <dcterms:modified xsi:type="dcterms:W3CDTF">2017-05-17T19:08:51Z</dcterms:modified>
</cp:coreProperties>
</file>